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"/>
    </mc:Choice>
  </mc:AlternateContent>
  <xr:revisionPtr revIDLastSave="0" documentId="13_ncr:1_{E00E77AD-4D69-4101-A684-2F3A65FEC3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L194" i="1" l="1"/>
  <c r="L175" i="1"/>
  <c r="L137" i="1"/>
  <c r="L118" i="1"/>
  <c r="F99" i="1"/>
  <c r="L80" i="1"/>
  <c r="H80" i="1"/>
  <c r="G80" i="1"/>
  <c r="I42" i="1"/>
  <c r="H42" i="1"/>
  <c r="G42" i="1"/>
  <c r="F42" i="1"/>
  <c r="J23" i="1"/>
  <c r="I23" i="1"/>
  <c r="G23" i="1"/>
  <c r="H23" i="1"/>
  <c r="H24" i="1"/>
  <c r="J175" i="1"/>
  <c r="L99" i="1"/>
  <c r="L61" i="1"/>
  <c r="L23" i="1"/>
  <c r="J99" i="1"/>
  <c r="I99" i="1"/>
  <c r="H99" i="1"/>
  <c r="J118" i="1"/>
  <c r="I118" i="1"/>
  <c r="H118" i="1"/>
  <c r="G118" i="1"/>
  <c r="F118" i="1"/>
  <c r="G99" i="1"/>
  <c r="J80" i="1"/>
  <c r="I80" i="1"/>
  <c r="F80" i="1"/>
  <c r="J61" i="1"/>
  <c r="I61" i="1"/>
  <c r="H61" i="1"/>
  <c r="G61" i="1"/>
  <c r="F61" i="1"/>
  <c r="J137" i="1"/>
  <c r="I137" i="1"/>
  <c r="H137" i="1"/>
  <c r="G137" i="1"/>
  <c r="F137" i="1"/>
  <c r="G24" i="1"/>
  <c r="I175" i="1"/>
  <c r="H175" i="1"/>
  <c r="G175" i="1"/>
  <c r="F175" i="1"/>
  <c r="L156" i="1"/>
  <c r="J156" i="1"/>
  <c r="I156" i="1"/>
  <c r="H156" i="1"/>
  <c r="G156" i="1"/>
  <c r="F156" i="1"/>
  <c r="L42" i="1"/>
  <c r="J194" i="1"/>
  <c r="I194" i="1"/>
  <c r="H194" i="1"/>
  <c r="G194" i="1"/>
  <c r="F194" i="1"/>
  <c r="A14" i="1"/>
  <c r="B14" i="1"/>
  <c r="B195" i="1"/>
  <c r="A195" i="1"/>
  <c r="B185" i="1"/>
  <c r="A185" i="1"/>
  <c r="L184" i="1"/>
  <c r="J184" i="1"/>
  <c r="I184" i="1"/>
  <c r="H184" i="1"/>
  <c r="G184" i="1"/>
  <c r="F184" i="1"/>
  <c r="B176" i="1"/>
  <c r="A176" i="1"/>
  <c r="B166" i="1"/>
  <c r="A166" i="1"/>
  <c r="L165" i="1"/>
  <c r="J165" i="1"/>
  <c r="I165" i="1"/>
  <c r="H165" i="1"/>
  <c r="G165" i="1"/>
  <c r="F165" i="1"/>
  <c r="B157" i="1"/>
  <c r="A157" i="1"/>
  <c r="B147" i="1"/>
  <c r="A147" i="1"/>
  <c r="L146" i="1"/>
  <c r="J146" i="1"/>
  <c r="I146" i="1"/>
  <c r="H146" i="1"/>
  <c r="G146" i="1"/>
  <c r="F146" i="1"/>
  <c r="B138" i="1"/>
  <c r="A138" i="1"/>
  <c r="B128" i="1"/>
  <c r="A128" i="1"/>
  <c r="L127" i="1"/>
  <c r="J127" i="1"/>
  <c r="I127" i="1"/>
  <c r="H127" i="1"/>
  <c r="G127" i="1"/>
  <c r="F127" i="1"/>
  <c r="B119" i="1"/>
  <c r="A119" i="1"/>
  <c r="B109" i="1"/>
  <c r="A109" i="1"/>
  <c r="L108" i="1"/>
  <c r="J108" i="1"/>
  <c r="I108" i="1"/>
  <c r="H108" i="1"/>
  <c r="G108" i="1"/>
  <c r="F108" i="1"/>
  <c r="B100" i="1"/>
  <c r="A100" i="1"/>
  <c r="B90" i="1"/>
  <c r="A90" i="1"/>
  <c r="L89" i="1"/>
  <c r="J89" i="1"/>
  <c r="I89" i="1"/>
  <c r="H89" i="1"/>
  <c r="G89" i="1"/>
  <c r="F89" i="1"/>
  <c r="B81" i="1"/>
  <c r="A81" i="1"/>
  <c r="B71" i="1"/>
  <c r="A71" i="1"/>
  <c r="L70" i="1"/>
  <c r="J70" i="1"/>
  <c r="I70" i="1"/>
  <c r="H70" i="1"/>
  <c r="G70" i="1"/>
  <c r="F70" i="1"/>
  <c r="B62" i="1"/>
  <c r="A62" i="1"/>
  <c r="B52" i="1"/>
  <c r="A52" i="1"/>
  <c r="L51" i="1"/>
  <c r="J51" i="1"/>
  <c r="I51" i="1"/>
  <c r="H51" i="1"/>
  <c r="G51" i="1"/>
  <c r="F51" i="1"/>
  <c r="B43" i="1"/>
  <c r="A43" i="1"/>
  <c r="B33" i="1"/>
  <c r="A33" i="1"/>
  <c r="L32" i="1"/>
  <c r="J32" i="1"/>
  <c r="I32" i="1"/>
  <c r="H32" i="1"/>
  <c r="G32" i="1"/>
  <c r="F32" i="1"/>
  <c r="B24" i="1"/>
  <c r="A24" i="1"/>
  <c r="L13" i="1"/>
  <c r="J13" i="1"/>
  <c r="I13" i="1"/>
  <c r="H13" i="1"/>
  <c r="G13" i="1"/>
  <c r="F13" i="1"/>
  <c r="F24" i="1" s="1"/>
  <c r="F43" i="1" l="1"/>
  <c r="I157" i="1"/>
  <c r="G195" i="1"/>
  <c r="I81" i="1"/>
  <c r="G176" i="1"/>
  <c r="G138" i="1"/>
  <c r="J62" i="1"/>
  <c r="I62" i="1"/>
  <c r="I195" i="1"/>
  <c r="H195" i="1"/>
  <c r="H176" i="1"/>
  <c r="H157" i="1"/>
  <c r="F157" i="1"/>
  <c r="L157" i="1"/>
  <c r="I138" i="1"/>
  <c r="H138" i="1"/>
  <c r="I119" i="1"/>
  <c r="H119" i="1"/>
  <c r="L81" i="1"/>
  <c r="L100" i="1" s="1"/>
  <c r="J81" i="1"/>
  <c r="H81" i="1"/>
  <c r="G81" i="1"/>
  <c r="F81" i="1"/>
  <c r="L62" i="1"/>
  <c r="H62" i="1"/>
  <c r="G62" i="1"/>
  <c r="F62" i="1"/>
  <c r="L43" i="1"/>
  <c r="I24" i="1"/>
  <c r="J24" i="1"/>
  <c r="J195" i="1"/>
  <c r="L195" i="1"/>
  <c r="F195" i="1"/>
  <c r="I176" i="1"/>
  <c r="J176" i="1"/>
  <c r="L176" i="1"/>
  <c r="F176" i="1"/>
  <c r="G157" i="1"/>
  <c r="J157" i="1"/>
  <c r="J138" i="1"/>
  <c r="L138" i="1"/>
  <c r="F138" i="1"/>
  <c r="G119" i="1"/>
  <c r="J119" i="1"/>
  <c r="F119" i="1"/>
  <c r="L119" i="1"/>
  <c r="I43" i="1"/>
  <c r="H43" i="1"/>
  <c r="G43" i="1"/>
  <c r="J100" i="1"/>
  <c r="I100" i="1"/>
  <c r="H100" i="1"/>
  <c r="G100" i="1"/>
  <c r="F100" i="1"/>
  <c r="L24" i="1"/>
  <c r="F196" i="1" l="1"/>
  <c r="I196" i="1"/>
  <c r="H196" i="1"/>
  <c r="G196" i="1"/>
  <c r="L196" i="1"/>
  <c r="J42" i="1"/>
  <c r="J43" i="1" s="1"/>
  <c r="J196" i="1" s="1"/>
</calcChain>
</file>

<file path=xl/sharedStrings.xml><?xml version="1.0" encoding="utf-8"?>
<sst xmlns="http://schemas.openxmlformats.org/spreadsheetml/2006/main" count="331" uniqueCount="147">
  <si>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</si>
  <si>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</si>
  <si>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</si>
  <si>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</si>
  <si>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</si>
  <si>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</si>
  <si>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</si>
  <si>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</si>
  <si>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</si>
  <si>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</si>
  <si>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</si>
  <si>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</si>
  <si>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</si>
  <si>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</si>
  <si>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</si>
  <si>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</si>
  <si>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</si>
  <si>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</si>
  <si>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</si>
  <si>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</si>
  <si>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</si>
  <si>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</si>
  <si>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</si>
  <si>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</si>
  <si>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</si>
  <si>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</si>
  <si>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</si>
  <si>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</si>
  <si>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</si>
  <si>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</si>
  <si>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</si>
  <si>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</si>
  <si>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</si>
  <si>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</si>
  <si>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</si>
  <si>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</si>
  <si>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54-24с</t>
  </si>
  <si>
    <t>54-1г</t>
  </si>
  <si>
    <t>54-6г</t>
  </si>
  <si>
    <t>54-4г</t>
  </si>
  <si>
    <t>директор</t>
  </si>
  <si>
    <t>Хлеб пшеничный</t>
  </si>
  <si>
    <t>Хлеб ржаной</t>
  </si>
  <si>
    <t>54-11г</t>
  </si>
  <si>
    <t>54-2хн</t>
  </si>
  <si>
    <t>Щи из свежей капусты со сметаной</t>
  </si>
  <si>
    <t>54-1с</t>
  </si>
  <si>
    <t>1 блюдо</t>
  </si>
  <si>
    <t>2 блюдо</t>
  </si>
  <si>
    <t>МКОУ Дубровинская СОШ</t>
  </si>
  <si>
    <t>Рассольник домашний</t>
  </si>
  <si>
    <t>54-4с</t>
  </si>
  <si>
    <t>пром</t>
  </si>
  <si>
    <t>закуска</t>
  </si>
  <si>
    <t>Борщ с капустой и картофелем со сметаной</t>
  </si>
  <si>
    <t>54-2с</t>
  </si>
  <si>
    <t xml:space="preserve">Суп картофельный с макаронными изделиями </t>
  </si>
  <si>
    <t>54-2м</t>
  </si>
  <si>
    <t xml:space="preserve">напиток </t>
  </si>
  <si>
    <t>Жаркое по домашнему из курицы</t>
  </si>
  <si>
    <t>54-28м</t>
  </si>
  <si>
    <t>Бефстроганов из отварной говядины</t>
  </si>
  <si>
    <t>54-1м</t>
  </si>
  <si>
    <t>54-12хн</t>
  </si>
  <si>
    <t>54-5з</t>
  </si>
  <si>
    <t>Панюкова М.Ю.</t>
  </si>
  <si>
    <t xml:space="preserve">Салат из свежих помидор и огурцов </t>
  </si>
  <si>
    <t>Рис отварной</t>
  </si>
  <si>
    <t>Сок яблочный</t>
  </si>
  <si>
    <t>910</t>
  </si>
  <si>
    <t>картофельное пюре</t>
  </si>
  <si>
    <t>Компот из клюквы</t>
  </si>
  <si>
    <t>Каша перловая рассыпчатая</t>
  </si>
  <si>
    <t>Гуляш из говядины</t>
  </si>
  <si>
    <t>Компот из кураги</t>
  </si>
  <si>
    <t>Салат из свеклы отварной</t>
  </si>
  <si>
    <t>54-13з</t>
  </si>
  <si>
    <t>Макароны отварные</t>
  </si>
  <si>
    <t xml:space="preserve">Суп гороховый </t>
  </si>
  <si>
    <t>Компот из смеси сухофруктов</t>
  </si>
  <si>
    <t xml:space="preserve">Хлеб пшеничный </t>
  </si>
  <si>
    <t xml:space="preserve">гарнир </t>
  </si>
  <si>
    <t xml:space="preserve">хлеб черн. </t>
  </si>
  <si>
    <t>апельсин</t>
  </si>
  <si>
    <t>Суп с рыбными консервами (горбуша)</t>
  </si>
  <si>
    <t>54-12с</t>
  </si>
  <si>
    <t xml:space="preserve">Плов с курицей </t>
  </si>
  <si>
    <t>54-12м</t>
  </si>
  <si>
    <t>54-23гн</t>
  </si>
  <si>
    <t>Кофейный напиток с молоком</t>
  </si>
  <si>
    <t xml:space="preserve">печенье </t>
  </si>
  <si>
    <t xml:space="preserve">сладкое </t>
  </si>
  <si>
    <t xml:space="preserve">Суп из овощей с фрикадельками мясными </t>
  </si>
  <si>
    <t>54-5с</t>
  </si>
  <si>
    <t xml:space="preserve">Каша гречневая рассыпчатая </t>
  </si>
  <si>
    <t xml:space="preserve">Печень говяжья по строгановски </t>
  </si>
  <si>
    <t>54-18м</t>
  </si>
  <si>
    <t xml:space="preserve">Чай с клюквой и сахаром </t>
  </si>
  <si>
    <t>54-10гн</t>
  </si>
  <si>
    <t xml:space="preserve">Хлеб ржаной </t>
  </si>
  <si>
    <t xml:space="preserve">Суп картофельный с клецками </t>
  </si>
  <si>
    <t>54-6с</t>
  </si>
  <si>
    <t>54-10м</t>
  </si>
  <si>
    <t xml:space="preserve">Капуста тушеная с мясом </t>
  </si>
  <si>
    <t>Молоко 3,2%</t>
  </si>
  <si>
    <t>Хлеб ржано-пшеничный</t>
  </si>
  <si>
    <t>Огурец в нарезке</t>
  </si>
  <si>
    <t>54-2з</t>
  </si>
  <si>
    <t xml:space="preserve">Суп из овощей </t>
  </si>
  <si>
    <t>Картофельное пюре</t>
  </si>
  <si>
    <t>Рыба(минтай) тушеная в томате под овощами</t>
  </si>
  <si>
    <t>54-11р</t>
  </si>
  <si>
    <t>54-32хн</t>
  </si>
  <si>
    <t>хлеб черн</t>
  </si>
  <si>
    <t>54-1хн</t>
  </si>
  <si>
    <t xml:space="preserve">Котлет рыбная любительская (минтай)с соусом молочным натуральным </t>
  </si>
  <si>
    <t xml:space="preserve">54-14р,       54-5 соус </t>
  </si>
  <si>
    <t xml:space="preserve">закуска </t>
  </si>
  <si>
    <t xml:space="preserve">яйцо вареное </t>
  </si>
  <si>
    <t>54-6о</t>
  </si>
  <si>
    <t xml:space="preserve">Тефтели из говядины с рисом, соус красный основной </t>
  </si>
  <si>
    <t>54-16м,      54-3 соус</t>
  </si>
  <si>
    <t>яблоко</t>
  </si>
  <si>
    <t>54-8с</t>
  </si>
  <si>
    <t xml:space="preserve">Банан </t>
  </si>
  <si>
    <t xml:space="preserve">Компот из свежих яблок </t>
  </si>
  <si>
    <t xml:space="preserve">Хлеб ржано-пшеничный </t>
  </si>
  <si>
    <t xml:space="preserve">Салат из капусты с овощами </t>
  </si>
  <si>
    <t>54-10з</t>
  </si>
  <si>
    <t xml:space="preserve">Салат картофельный с морковью и зеленым горошком </t>
  </si>
  <si>
    <t>54-34з</t>
  </si>
  <si>
    <t xml:space="preserve">пром </t>
  </si>
  <si>
    <t xml:space="preserve">Апельсины </t>
  </si>
  <si>
    <t xml:space="preserve">фрукты </t>
  </si>
  <si>
    <t xml:space="preserve">Салат из моркови и яблок </t>
  </si>
  <si>
    <t>54-11з</t>
  </si>
  <si>
    <t>54-17с</t>
  </si>
  <si>
    <t xml:space="preserve">Голубцы ленивые с соусом сметанным </t>
  </si>
  <si>
    <t xml:space="preserve">54-3м      54-1 соус </t>
  </si>
  <si>
    <t>Йогурт 2,5%</t>
  </si>
  <si>
    <t>Свекольник ( со сметаной)</t>
  </si>
  <si>
    <t>54-18с</t>
  </si>
  <si>
    <t xml:space="preserve">Рис отварной </t>
  </si>
  <si>
    <t xml:space="preserve">Компот из клубники </t>
  </si>
  <si>
    <t>54-31хн</t>
  </si>
  <si>
    <t xml:space="preserve">сырники </t>
  </si>
  <si>
    <t>54-6т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</si>
</sst>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4C4C4C"/>
      <name val="Arial"/>
      <family val="2"/>
    </font>
    <font>
      <sz val="10"/>
      <color rgb="FF2D2D2D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rgb="FF2D2D2D"/>
      <name val="Arial"/>
      <family val="2"/>
    </font>
    <font>
      <b/>
      <sz val="14"/>
      <color rgb="FF4C4C4C"/>
      <name val="Arial"/>
      <family val="2"/>
    </font>
    <font>
      <b/>
      <sz val="8"/>
      <color theme="1"/>
      <name val="Arial"/>
      <family val="2"/>
    </font>
    <font>
      <b/>
      <sz val="8"/>
      <color rgb="FF2D2D2D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5" borderId="23" xfId="0" applyFill="1" applyBorder="1" applyProtection="1">
      <protection locked="0"/>
    </xf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1" fontId="0" fillId="5" borderId="26" xfId="0" applyNumberFormat="1" applyFill="1" applyBorder="1" applyProtection="1">
      <protection locked="0"/>
    </xf>
    <xf numFmtId="1" fontId="2" fillId="0" borderId="2" xfId="0" applyNumberFormat="1" applyFont="1" applyBorder="1" applyAlignment="1">
      <alignment horizontal="center" vertical="top" wrapText="1"/>
    </xf>
    <xf numFmtId="0" fontId="0" fillId="5" borderId="25" xfId="0" applyFill="1" applyBorder="1" applyProtection="1">
      <protection locked="0"/>
    </xf>
    <xf numFmtId="0" fontId="0" fillId="5" borderId="26" xfId="0" applyFill="1" applyBorder="1" applyProtection="1">
      <protection locked="0"/>
    </xf>
    <xf numFmtId="0" fontId="0" fillId="5" borderId="24" xfId="0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left" vertical="top" wrapText="1"/>
      <protection locked="0"/>
    </xf>
    <xf numFmtId="0" fontId="0" fillId="5" borderId="23" xfId="0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4" borderId="2" xfId="0" applyNumberFormat="1" applyFill="1" applyBorder="1" applyAlignment="1" applyProtection="1">
      <alignment horizontal="right"/>
      <protection locked="0"/>
    </xf>
    <xf numFmtId="1" fontId="0" fillId="4" borderId="17" xfId="0" applyNumberFormat="1" applyFill="1" applyBorder="1" applyAlignment="1" applyProtection="1">
      <alignment horizontal="right"/>
      <protection locked="0"/>
    </xf>
    <xf numFmtId="0" fontId="11" fillId="5" borderId="23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9" fillId="0" borderId="10" xfId="0" applyFont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2" fontId="0" fillId="5" borderId="24" xfId="0" applyNumberFormat="1" applyFill="1" applyBorder="1" applyAlignment="1" applyProtection="1">
      <protection locked="0"/>
    </xf>
    <xf numFmtId="2" fontId="0" fillId="5" borderId="23" xfId="0" applyNumberFormat="1" applyFill="1" applyBorder="1" applyAlignment="1" applyProtection="1">
      <protection locked="0"/>
    </xf>
    <xf numFmtId="0" fontId="0" fillId="5" borderId="23" xfId="0" applyFill="1" applyBorder="1" applyAlignment="1" applyProtection="1">
      <protection locked="0"/>
    </xf>
    <xf numFmtId="0" fontId="2" fillId="2" borderId="2" xfId="0" applyFont="1" applyFill="1" applyBorder="1" applyAlignment="1" applyProtection="1">
      <alignment horizontal="right" wrapText="1"/>
      <protection locked="0"/>
    </xf>
    <xf numFmtId="2" fontId="0" fillId="5" borderId="24" xfId="0" applyNumberFormat="1" applyFill="1" applyBorder="1" applyAlignment="1" applyProtection="1">
      <alignment horizontal="left"/>
      <protection locked="0"/>
    </xf>
    <xf numFmtId="2" fontId="0" fillId="5" borderId="23" xfId="0" applyNumberForma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0" fillId="5" borderId="23" xfId="0" applyFill="1" applyBorder="1" applyAlignment="1" applyProtection="1">
      <alignment vertical="top"/>
      <protection locked="0"/>
    </xf>
    <xf numFmtId="0" fontId="0" fillId="5" borderId="23" xfId="0" applyFill="1" applyBorder="1" applyAlignment="1" applyProtection="1">
      <alignment vertical="top" wrapText="1"/>
      <protection locked="0"/>
    </xf>
    <xf numFmtId="0" fontId="0" fillId="5" borderId="24" xfId="0" applyFill="1" applyBorder="1" applyAlignment="1" applyProtection="1">
      <alignment horizontal="left" vertical="top"/>
      <protection locked="0"/>
    </xf>
    <xf numFmtId="0" fontId="0" fillId="5" borderId="23" xfId="0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2" fontId="2" fillId="0" borderId="2" xfId="0" applyNumberFormat="1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0" fillId="5" borderId="25" xfId="0" applyFill="1" applyBorder="1" applyAlignment="1" applyProtection="1">
      <alignment horizontal="left"/>
      <protection locked="0"/>
    </xf>
    <xf numFmtId="0" fontId="0" fillId="5" borderId="26" xfId="0" applyFill="1" applyBorder="1" applyAlignment="1" applyProtection="1">
      <alignment horizontal="left"/>
      <protection locked="0"/>
    </xf>
    <xf numFmtId="0" fontId="0" fillId="5" borderId="23" xfId="0" applyFill="1" applyBorder="1" applyAlignment="1" applyProtection="1">
      <alignment horizontal="left" vertical="top" wrapText="1"/>
      <protection locked="0"/>
    </xf>
    <xf numFmtId="1" fontId="0" fillId="5" borderId="23" xfId="0" applyNumberFormat="1" applyFill="1" applyBorder="1" applyAlignment="1" applyProtection="1">
      <alignment horizontal="left"/>
      <protection locked="0"/>
    </xf>
    <xf numFmtId="49" fontId="2" fillId="0" borderId="2" xfId="0" applyNumberFormat="1" applyFont="1" applyBorder="1" applyAlignment="1">
      <alignment horizontal="left" wrapText="1"/>
    </xf>
    <xf numFmtId="2" fontId="2" fillId="0" borderId="2" xfId="0" applyNumberFormat="1" applyFont="1" applyBorder="1" applyAlignment="1">
      <alignment horizontal="left" wrapText="1"/>
    </xf>
    <xf numFmtId="49" fontId="2" fillId="3" borderId="3" xfId="0" applyNumberFormat="1" applyFont="1" applyFill="1" applyBorder="1" applyAlignment="1">
      <alignment horizontal="left" wrapText="1"/>
    </xf>
    <xf numFmtId="2" fontId="2" fillId="3" borderId="3" xfId="0" applyNumberFormat="1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2" fontId="0" fillId="5" borderId="23" xfId="0" applyNumberFormat="1" applyFill="1" applyBorder="1" applyAlignment="1" applyProtection="1">
      <alignment horizontal="left" vertical="top"/>
      <protection locked="0"/>
    </xf>
    <xf numFmtId="0" fontId="0" fillId="5" borderId="26" xfId="0" applyFill="1" applyBorder="1" applyAlignment="1" applyProtection="1">
      <alignment horizontal="left" vertical="top"/>
      <protection locked="0"/>
    </xf>
    <xf numFmtId="0" fontId="0" fillId="5" borderId="23" xfId="0" applyFill="1" applyBorder="1" applyAlignment="1" applyProtection="1">
      <alignment horizontal="left" wrapText="1"/>
      <protection locked="0"/>
    </xf>
    <xf numFmtId="1" fontId="0" fillId="5" borderId="26" xfId="0" applyNumberFormat="1" applyFill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top" wrapText="1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6" borderId="19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0" fillId="7" borderId="23" xfId="0" applyFill="1" applyBorder="1" applyProtection="1">
      <protection locked="0"/>
    </xf>
    <xf numFmtId="0" fontId="0" fillId="7" borderId="24" xfId="0" applyFill="1" applyBorder="1" applyAlignment="1" applyProtection="1">
      <alignment wrapText="1"/>
      <protection locked="0"/>
    </xf>
    <xf numFmtId="0" fontId="0" fillId="7" borderId="24" xfId="0" applyFill="1" applyBorder="1" applyAlignment="1" applyProtection="1">
      <alignment horizontal="left" vertical="top"/>
      <protection locked="0"/>
    </xf>
    <xf numFmtId="0" fontId="0" fillId="7" borderId="25" xfId="0" applyFill="1" applyBorder="1" applyAlignment="1" applyProtection="1">
      <alignment horizontal="left" vertical="top"/>
      <protection locked="0"/>
    </xf>
    <xf numFmtId="2" fontId="0" fillId="7" borderId="24" xfId="0" applyNumberFormat="1" applyFill="1" applyBorder="1" applyAlignment="1" applyProtection="1">
      <alignment horizontal="left" vertical="top"/>
      <protection locked="0"/>
    </xf>
    <xf numFmtId="0" fontId="2" fillId="6" borderId="0" xfId="0" applyFont="1" applyFill="1"/>
    <xf numFmtId="0" fontId="2" fillId="6" borderId="1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0" fillId="6" borderId="6" xfId="0" applyFill="1" applyBorder="1"/>
    <xf numFmtId="0" fontId="0" fillId="7" borderId="23" xfId="0" applyFill="1" applyBorder="1" applyAlignment="1" applyProtection="1">
      <alignment wrapText="1"/>
      <protection locked="0"/>
    </xf>
    <xf numFmtId="0" fontId="0" fillId="7" borderId="23" xfId="0" applyFill="1" applyBorder="1" applyAlignment="1" applyProtection="1">
      <alignment horizontal="left" vertical="top"/>
      <protection locked="0"/>
    </xf>
    <xf numFmtId="0" fontId="0" fillId="7" borderId="26" xfId="0" applyFill="1" applyBorder="1" applyAlignment="1" applyProtection="1">
      <alignment horizontal="left" vertical="top"/>
      <protection locked="0"/>
    </xf>
    <xf numFmtId="2" fontId="0" fillId="7" borderId="23" xfId="0" applyNumberFormat="1" applyFill="1" applyBorder="1" applyAlignment="1" applyProtection="1">
      <alignment horizontal="left" vertical="top"/>
      <protection locked="0"/>
    </xf>
    <xf numFmtId="0" fontId="11" fillId="7" borderId="23" xfId="0" applyFont="1" applyFill="1" applyBorder="1" applyAlignment="1" applyProtection="1">
      <alignment horizontal="left" vertical="top"/>
      <protection locked="0"/>
    </xf>
    <xf numFmtId="1" fontId="0" fillId="7" borderId="23" xfId="0" applyNumberFormat="1" applyFill="1" applyBorder="1" applyAlignment="1" applyProtection="1">
      <alignment horizontal="left" vertical="top"/>
      <protection locked="0"/>
    </xf>
    <xf numFmtId="1" fontId="0" fillId="7" borderId="26" xfId="0" applyNumberFormat="1" applyFill="1" applyBorder="1" applyAlignment="1" applyProtection="1">
      <alignment horizontal="left" vertical="top"/>
      <protection locked="0"/>
    </xf>
    <xf numFmtId="0" fontId="2" fillId="8" borderId="2" xfId="0" applyFont="1" applyFill="1" applyBorder="1" applyAlignment="1" applyProtection="1">
      <alignment horizontal="left" vertical="top" wrapText="1"/>
      <protection locked="0"/>
    </xf>
    <xf numFmtId="0" fontId="0" fillId="6" borderId="2" xfId="0" applyFill="1" applyBorder="1"/>
    <xf numFmtId="0" fontId="2" fillId="8" borderId="2" xfId="0" applyFont="1" applyFill="1" applyBorder="1" applyAlignment="1" applyProtection="1">
      <alignment vertical="top" wrapText="1"/>
      <protection locked="0"/>
    </xf>
    <xf numFmtId="0" fontId="2" fillId="8" borderId="17" xfId="0" applyFont="1" applyFill="1" applyBorder="1" applyAlignment="1" applyProtection="1">
      <alignment horizontal="left" vertical="top" wrapText="1"/>
      <protection locked="0"/>
    </xf>
    <xf numFmtId="0" fontId="0" fillId="8" borderId="2" xfId="0" applyFill="1" applyBorder="1" applyProtection="1">
      <protection locked="0"/>
    </xf>
    <xf numFmtId="0" fontId="2" fillId="6" borderId="18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0" fillId="6" borderId="4" xfId="0" applyFill="1" applyBorder="1"/>
    <xf numFmtId="0" fontId="5" fillId="6" borderId="2" xfId="0" applyFont="1" applyFill="1" applyBorder="1" applyAlignment="1" applyProtection="1">
      <alignment horizontal="right"/>
      <protection locked="0"/>
    </xf>
    <xf numFmtId="0" fontId="2" fillId="6" borderId="2" xfId="0" applyFont="1" applyFill="1" applyBorder="1" applyAlignment="1">
      <alignment vertical="top" wrapText="1"/>
    </xf>
    <xf numFmtId="1" fontId="2" fillId="6" borderId="2" xfId="0" applyNumberFormat="1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 wrapText="1"/>
    </xf>
    <xf numFmtId="2" fontId="2" fillId="6" borderId="2" xfId="0" applyNumberFormat="1" applyFont="1" applyFill="1" applyBorder="1" applyAlignment="1">
      <alignment horizontal="left" vertical="top" wrapText="1"/>
    </xf>
    <xf numFmtId="0" fontId="0" fillId="5" borderId="2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27" activePane="bottomRight" state="frozen"/>
      <selection pane="topRight" activeCell="E1" sqref="E1"/>
      <selection pane="bottomLeft" activeCell="A6" sqref="A6"/>
      <selection pane="bottomRight" activeCell="H191" sqref="H19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70"/>
    <col min="13" max="16384" width="9.140625" style="2"/>
  </cols>
  <sheetData>
    <row r="1" spans="1:12" ht="15" x14ac:dyDescent="0.25">
      <c r="A1" s="1" t="s">
        <v>7</v>
      </c>
      <c r="C1" s="110" t="s">
        <v>49</v>
      </c>
      <c r="D1" s="111"/>
      <c r="E1" s="111"/>
      <c r="F1" s="12" t="s">
        <v>16</v>
      </c>
      <c r="G1" s="2" t="s">
        <v>17</v>
      </c>
      <c r="H1" s="112" t="s">
        <v>40</v>
      </c>
      <c r="I1" s="112"/>
      <c r="J1" s="112"/>
      <c r="K1" s="112"/>
    </row>
    <row r="2" spans="1:12" ht="18" x14ac:dyDescent="0.2">
      <c r="A2" s="35" t="s">
        <v>6</v>
      </c>
      <c r="C2" s="2"/>
      <c r="G2" s="2" t="s">
        <v>18</v>
      </c>
      <c r="H2" s="112" t="s">
        <v>65</v>
      </c>
      <c r="I2" s="112"/>
      <c r="J2" s="112"/>
      <c r="K2" s="11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</v>
      </c>
      <c r="I3" s="48">
        <v>8</v>
      </c>
      <c r="J3" s="49">
        <v>2026</v>
      </c>
      <c r="K3" s="1"/>
    </row>
    <row r="4" spans="1:12" ht="13.5" thickBot="1" x14ac:dyDescent="0.25">
      <c r="C4" s="2"/>
      <c r="D4" s="4"/>
      <c r="H4" s="47" t="s">
        <v>33</v>
      </c>
      <c r="I4" s="47" t="s">
        <v>34</v>
      </c>
      <c r="J4" s="47" t="s">
        <v>35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71" t="s">
        <v>32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72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7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7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7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7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7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73"/>
    </row>
    <row r="13" spans="1:12" ht="15.75" thickBot="1" x14ac:dyDescent="0.3">
      <c r="A13" s="24"/>
      <c r="B13" s="17"/>
      <c r="C13" s="8"/>
      <c r="D13" s="18" t="s">
        <v>30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74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53" t="s">
        <v>53</v>
      </c>
      <c r="E14" s="55" t="s">
        <v>66</v>
      </c>
      <c r="F14" s="62">
        <v>80</v>
      </c>
      <c r="G14" s="62">
        <v>0.8</v>
      </c>
      <c r="H14" s="81">
        <v>4.0999999999999996</v>
      </c>
      <c r="I14" s="91">
        <v>2.5</v>
      </c>
      <c r="J14" s="62">
        <v>49.9</v>
      </c>
      <c r="K14" s="62" t="s">
        <v>64</v>
      </c>
      <c r="L14" s="86">
        <v>10.76</v>
      </c>
    </row>
    <row r="15" spans="1:12" ht="15" x14ac:dyDescent="0.25">
      <c r="A15" s="23"/>
      <c r="B15" s="15"/>
      <c r="C15" s="11"/>
      <c r="D15" s="53" t="s">
        <v>47</v>
      </c>
      <c r="E15" s="56" t="s">
        <v>54</v>
      </c>
      <c r="F15" s="64">
        <v>200</v>
      </c>
      <c r="G15" s="64">
        <v>4.7</v>
      </c>
      <c r="H15" s="64">
        <v>5.7</v>
      </c>
      <c r="I15" s="92">
        <v>10.1</v>
      </c>
      <c r="J15" s="64">
        <v>110.4</v>
      </c>
      <c r="K15" s="64" t="s">
        <v>55</v>
      </c>
      <c r="L15" s="87">
        <v>18.75</v>
      </c>
    </row>
    <row r="16" spans="1:12" ht="15" x14ac:dyDescent="0.25">
      <c r="A16" s="23"/>
      <c r="B16" s="15"/>
      <c r="C16" s="11"/>
      <c r="D16" s="53" t="s">
        <v>26</v>
      </c>
      <c r="E16" s="56" t="s">
        <v>67</v>
      </c>
      <c r="F16" s="64">
        <v>150</v>
      </c>
      <c r="G16" s="64">
        <v>3.6</v>
      </c>
      <c r="H16" s="64">
        <v>4.8</v>
      </c>
      <c r="I16" s="92">
        <v>36.4</v>
      </c>
      <c r="J16" s="64">
        <v>203.5</v>
      </c>
      <c r="K16" s="64" t="s">
        <v>38</v>
      </c>
      <c r="L16" s="87">
        <v>5.01</v>
      </c>
    </row>
    <row r="17" spans="1:12" ht="30" x14ac:dyDescent="0.25">
      <c r="A17" s="23"/>
      <c r="B17" s="15"/>
      <c r="C17" s="11"/>
      <c r="D17" s="53" t="s">
        <v>48</v>
      </c>
      <c r="E17" s="56" t="s">
        <v>115</v>
      </c>
      <c r="F17" s="64">
        <v>170</v>
      </c>
      <c r="G17" s="64">
        <v>14.4</v>
      </c>
      <c r="H17" s="64">
        <v>9.6</v>
      </c>
      <c r="I17" s="92">
        <v>13.1</v>
      </c>
      <c r="J17" s="64">
        <v>196.3</v>
      </c>
      <c r="K17" s="93" t="s">
        <v>116</v>
      </c>
      <c r="L17" s="87">
        <v>32</v>
      </c>
    </row>
    <row r="18" spans="1:12" ht="15" x14ac:dyDescent="0.25">
      <c r="A18" s="23"/>
      <c r="B18" s="15"/>
      <c r="C18" s="11"/>
      <c r="D18" s="53"/>
      <c r="E18" s="56"/>
      <c r="F18" s="94"/>
      <c r="G18" s="64"/>
      <c r="H18" s="64"/>
      <c r="I18" s="92"/>
      <c r="J18" s="64"/>
      <c r="K18" s="64"/>
      <c r="L18" s="87"/>
    </row>
    <row r="19" spans="1:12" ht="15" x14ac:dyDescent="0.25">
      <c r="A19" s="23"/>
      <c r="B19" s="15"/>
      <c r="C19" s="11"/>
      <c r="D19" s="53" t="s">
        <v>27</v>
      </c>
      <c r="E19" s="56" t="s">
        <v>68</v>
      </c>
      <c r="F19" s="64">
        <v>200</v>
      </c>
      <c r="G19" s="64">
        <v>1</v>
      </c>
      <c r="H19" s="64">
        <v>0.2</v>
      </c>
      <c r="I19" s="92">
        <v>20.2</v>
      </c>
      <c r="J19" s="64">
        <v>86.6</v>
      </c>
      <c r="K19" s="64" t="s">
        <v>52</v>
      </c>
      <c r="L19" s="87">
        <v>16</v>
      </c>
    </row>
    <row r="20" spans="1:12" ht="15" x14ac:dyDescent="0.25">
      <c r="A20" s="23"/>
      <c r="B20" s="15"/>
      <c r="C20" s="11"/>
      <c r="D20" s="53" t="s">
        <v>24</v>
      </c>
      <c r="E20" s="56"/>
      <c r="F20" s="64"/>
      <c r="G20" s="64"/>
      <c r="H20" s="64"/>
      <c r="I20" s="92"/>
      <c r="J20" s="64"/>
      <c r="K20" s="64"/>
      <c r="L20" s="87"/>
    </row>
    <row r="21" spans="1:12" ht="15" x14ac:dyDescent="0.25">
      <c r="A21" s="23"/>
      <c r="B21" s="15"/>
      <c r="C21" s="11"/>
      <c r="D21" s="53" t="s">
        <v>28</v>
      </c>
      <c r="E21" s="42" t="s">
        <v>41</v>
      </c>
      <c r="F21" s="88">
        <v>60</v>
      </c>
      <c r="G21" s="88">
        <v>4.5999999999999996</v>
      </c>
      <c r="H21" s="88">
        <v>0.5</v>
      </c>
      <c r="I21" s="88">
        <v>29.5</v>
      </c>
      <c r="J21" s="88">
        <v>140.6</v>
      </c>
      <c r="K21" s="63" t="s">
        <v>52</v>
      </c>
      <c r="L21" s="88">
        <v>3.11</v>
      </c>
    </row>
    <row r="22" spans="1:12" ht="15" x14ac:dyDescent="0.25">
      <c r="A22" s="23"/>
      <c r="B22" s="15"/>
      <c r="C22" s="11"/>
      <c r="D22" s="53" t="s">
        <v>29</v>
      </c>
      <c r="E22" s="42" t="s">
        <v>42</v>
      </c>
      <c r="F22" s="88">
        <v>50</v>
      </c>
      <c r="G22" s="88">
        <v>3.3</v>
      </c>
      <c r="H22" s="88">
        <v>0.6</v>
      </c>
      <c r="I22" s="88">
        <v>16.7</v>
      </c>
      <c r="J22" s="88">
        <v>85.4</v>
      </c>
      <c r="K22" s="63" t="s">
        <v>52</v>
      </c>
      <c r="L22" s="88">
        <v>2.88</v>
      </c>
    </row>
    <row r="23" spans="1:12" ht="15" x14ac:dyDescent="0.25">
      <c r="A23" s="24"/>
      <c r="B23" s="17"/>
      <c r="C23" s="8"/>
      <c r="D23" s="18" t="s">
        <v>30</v>
      </c>
      <c r="E23" s="9"/>
      <c r="F23" s="95" t="s">
        <v>69</v>
      </c>
      <c r="G23" s="96">
        <f>SUM(G14:G22)</f>
        <v>32.4</v>
      </c>
      <c r="H23" s="96">
        <f>SUM(H14:H22)</f>
        <v>25.500000000000004</v>
      </c>
      <c r="I23" s="96">
        <f>SUM(I14:I22)</f>
        <v>128.5</v>
      </c>
      <c r="J23" s="96">
        <f>SUM(J14:J22)</f>
        <v>872.7</v>
      </c>
      <c r="K23" s="96"/>
      <c r="L23" s="89">
        <f>SUM(L14:L22)</f>
        <v>88.509999999999991</v>
      </c>
    </row>
    <row r="24" spans="1:12" ht="15.75" thickBot="1" x14ac:dyDescent="0.25">
      <c r="A24" s="29">
        <f>A6</f>
        <v>1</v>
      </c>
      <c r="B24" s="30">
        <f>B6</f>
        <v>1</v>
      </c>
      <c r="C24" s="107" t="s">
        <v>4</v>
      </c>
      <c r="D24" s="108"/>
      <c r="E24" s="31"/>
      <c r="F24" s="97">
        <f>F13+F23</f>
        <v>910</v>
      </c>
      <c r="G24" s="98">
        <f>G13+G23</f>
        <v>32.4</v>
      </c>
      <c r="H24" s="98">
        <f>SUM(H14:H22)</f>
        <v>25.500000000000004</v>
      </c>
      <c r="I24" s="99">
        <f t="shared" ref="I24:J24" si="2">I13+I23</f>
        <v>128.5</v>
      </c>
      <c r="J24" s="99">
        <f t="shared" si="2"/>
        <v>872.7</v>
      </c>
      <c r="K24" s="99"/>
      <c r="L24" s="90">
        <f t="shared" ref="L24" si="3">L13+L23</f>
        <v>88.509999999999991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72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7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7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7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7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7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73"/>
    </row>
    <row r="32" spans="1:12" ht="15.75" thickBot="1" x14ac:dyDescent="0.3">
      <c r="A32" s="16"/>
      <c r="B32" s="17"/>
      <c r="C32" s="8"/>
      <c r="D32" s="18" t="s">
        <v>30</v>
      </c>
      <c r="E32" s="9"/>
      <c r="F32" s="19">
        <f>SUM(F25:F31)</f>
        <v>0</v>
      </c>
      <c r="G32" s="19">
        <f t="shared" ref="G32" si="4">SUM(G25:G31)</f>
        <v>0</v>
      </c>
      <c r="H32" s="19">
        <f t="shared" ref="H32" si="5">SUM(H25:H31)</f>
        <v>0</v>
      </c>
      <c r="I32" s="19">
        <f t="shared" ref="I32" si="6">SUM(I25:I31)</f>
        <v>0</v>
      </c>
      <c r="J32" s="19">
        <f t="shared" ref="J32:L32" si="7">SUM(J25:J31)</f>
        <v>0</v>
      </c>
      <c r="K32" s="25"/>
      <c r="L32" s="74">
        <f t="shared" si="7"/>
        <v>0</v>
      </c>
    </row>
    <row r="33" spans="1:12" ht="15.75" thickBot="1" x14ac:dyDescent="0.3">
      <c r="A33" s="13">
        <f>A25</f>
        <v>1</v>
      </c>
      <c r="B33" s="13">
        <f>B25</f>
        <v>2</v>
      </c>
      <c r="C33" s="10" t="s">
        <v>25</v>
      </c>
      <c r="D33" s="53" t="s">
        <v>117</v>
      </c>
      <c r="E33" s="56" t="s">
        <v>118</v>
      </c>
      <c r="F33" s="64">
        <v>40</v>
      </c>
      <c r="G33" s="64">
        <v>4.8</v>
      </c>
      <c r="H33" s="64">
        <v>4</v>
      </c>
      <c r="I33" s="92">
        <v>0.3</v>
      </c>
      <c r="J33" s="64">
        <v>56.6</v>
      </c>
      <c r="K33" s="64" t="s">
        <v>119</v>
      </c>
      <c r="L33" s="81">
        <v>14</v>
      </c>
    </row>
    <row r="34" spans="1:12" ht="15" x14ac:dyDescent="0.25">
      <c r="A34" s="14"/>
      <c r="B34" s="15"/>
      <c r="C34" s="11"/>
      <c r="D34" s="53" t="s">
        <v>47</v>
      </c>
      <c r="E34" s="56" t="s">
        <v>50</v>
      </c>
      <c r="F34" s="64">
        <v>200</v>
      </c>
      <c r="G34" s="64">
        <v>4.5999999999999996</v>
      </c>
      <c r="H34" s="64">
        <v>5.7</v>
      </c>
      <c r="I34" s="92">
        <v>11.6</v>
      </c>
      <c r="J34" s="64">
        <v>116.1</v>
      </c>
      <c r="K34" s="64" t="s">
        <v>51</v>
      </c>
      <c r="L34" s="81">
        <v>13.21</v>
      </c>
    </row>
    <row r="35" spans="1:12" ht="15" x14ac:dyDescent="0.25">
      <c r="A35" s="14"/>
      <c r="B35" s="15"/>
      <c r="C35" s="11"/>
      <c r="D35" s="53" t="s">
        <v>26</v>
      </c>
      <c r="E35" s="56" t="s">
        <v>70</v>
      </c>
      <c r="F35" s="64">
        <v>150</v>
      </c>
      <c r="G35" s="64">
        <v>3.1</v>
      </c>
      <c r="H35" s="64">
        <v>5.3</v>
      </c>
      <c r="I35" s="92">
        <v>19.8</v>
      </c>
      <c r="J35" s="64">
        <v>139.4</v>
      </c>
      <c r="K35" s="64" t="s">
        <v>43</v>
      </c>
      <c r="L35" s="82">
        <v>8.68</v>
      </c>
    </row>
    <row r="36" spans="1:12" ht="30" x14ac:dyDescent="0.25">
      <c r="A36" s="14"/>
      <c r="B36" s="15"/>
      <c r="C36" s="11"/>
      <c r="D36" s="84" t="s">
        <v>48</v>
      </c>
      <c r="E36" s="85" t="s">
        <v>120</v>
      </c>
      <c r="F36" s="87">
        <v>150</v>
      </c>
      <c r="G36" s="87">
        <v>15</v>
      </c>
      <c r="H36" s="87">
        <v>14.7</v>
      </c>
      <c r="I36" s="101">
        <v>12.6</v>
      </c>
      <c r="J36" s="87">
        <v>242.1</v>
      </c>
      <c r="K36" s="102" t="s">
        <v>121</v>
      </c>
      <c r="L36" s="100">
        <v>43.01</v>
      </c>
    </row>
    <row r="37" spans="1:12" ht="15" x14ac:dyDescent="0.25">
      <c r="A37" s="14"/>
      <c r="B37" s="15"/>
      <c r="C37" s="11"/>
      <c r="D37" s="53"/>
      <c r="E37" s="56"/>
      <c r="F37" s="64"/>
      <c r="G37" s="64"/>
      <c r="H37" s="64"/>
      <c r="I37" s="92"/>
      <c r="J37" s="64"/>
      <c r="K37" s="64"/>
      <c r="L37" s="82"/>
    </row>
    <row r="38" spans="1:12" ht="15" x14ac:dyDescent="0.25">
      <c r="A38" s="14"/>
      <c r="B38" s="15"/>
      <c r="C38" s="11"/>
      <c r="D38" s="53" t="s">
        <v>58</v>
      </c>
      <c r="E38" s="56" t="s">
        <v>71</v>
      </c>
      <c r="F38" s="64">
        <v>200</v>
      </c>
      <c r="G38" s="64">
        <v>0.1</v>
      </c>
      <c r="H38" s="64">
        <v>0</v>
      </c>
      <c r="I38" s="92">
        <v>7</v>
      </c>
      <c r="J38" s="64">
        <v>28.8</v>
      </c>
      <c r="K38" s="64" t="s">
        <v>63</v>
      </c>
      <c r="L38" s="64">
        <v>6.5</v>
      </c>
    </row>
    <row r="39" spans="1:12" ht="15" x14ac:dyDescent="0.25">
      <c r="A39" s="14"/>
      <c r="B39" s="15"/>
      <c r="C39" s="11"/>
      <c r="D39" s="53" t="s">
        <v>28</v>
      </c>
      <c r="E39" s="56" t="s">
        <v>41</v>
      </c>
      <c r="F39" s="94">
        <v>60</v>
      </c>
      <c r="G39" s="94">
        <v>4.5999999999999996</v>
      </c>
      <c r="H39" s="94">
        <v>0.5</v>
      </c>
      <c r="I39" s="103">
        <v>29.5</v>
      </c>
      <c r="J39" s="94">
        <v>140.6</v>
      </c>
      <c r="K39" s="64" t="s">
        <v>52</v>
      </c>
      <c r="L39" s="82">
        <v>3.11</v>
      </c>
    </row>
    <row r="40" spans="1:12" ht="15" x14ac:dyDescent="0.25">
      <c r="A40" s="14"/>
      <c r="B40" s="15"/>
      <c r="C40" s="11"/>
      <c r="D40" s="53" t="s">
        <v>29</v>
      </c>
      <c r="E40" s="42" t="s">
        <v>105</v>
      </c>
      <c r="F40" s="88">
        <v>30</v>
      </c>
      <c r="G40" s="88">
        <v>2</v>
      </c>
      <c r="H40" s="88">
        <v>0.4</v>
      </c>
      <c r="I40" s="88">
        <v>11.9</v>
      </c>
      <c r="J40" s="88">
        <v>58.7</v>
      </c>
      <c r="K40" s="63" t="s">
        <v>52</v>
      </c>
      <c r="L40" s="83">
        <v>1.44</v>
      </c>
    </row>
    <row r="41" spans="1:12" ht="15" x14ac:dyDescent="0.25">
      <c r="A41" s="14"/>
      <c r="B41" s="15"/>
      <c r="C41" s="11"/>
      <c r="D41" s="6"/>
      <c r="E41" s="42"/>
      <c r="F41" s="88"/>
      <c r="G41" s="88"/>
      <c r="H41" s="88"/>
      <c r="I41" s="88"/>
      <c r="J41" s="88"/>
      <c r="K41" s="63"/>
      <c r="L41" s="83"/>
    </row>
    <row r="42" spans="1:12" ht="15" x14ac:dyDescent="0.25">
      <c r="A42" s="16"/>
      <c r="B42" s="17"/>
      <c r="C42" s="8"/>
      <c r="D42" s="18" t="s">
        <v>30</v>
      </c>
      <c r="E42" s="9"/>
      <c r="F42" s="104">
        <f>SUM(F33:F40)</f>
        <v>830</v>
      </c>
      <c r="G42" s="105">
        <f>SUM(G33:G41)</f>
        <v>34.200000000000003</v>
      </c>
      <c r="H42" s="105">
        <f>SUM(H33:H41)</f>
        <v>30.599999999999998</v>
      </c>
      <c r="I42" s="105">
        <f>SUM(I33:I40)</f>
        <v>92.700000000000017</v>
      </c>
      <c r="J42" s="104">
        <f>SUM(J33:J41)</f>
        <v>782.30000000000007</v>
      </c>
      <c r="K42" s="105"/>
      <c r="L42" s="96">
        <f>L33+L34+L35+L36+L37+L38+L39</f>
        <v>88.51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107" t="s">
        <v>4</v>
      </c>
      <c r="D43" s="108"/>
      <c r="E43" s="31"/>
      <c r="F43" s="90">
        <f>F32+F42</f>
        <v>830</v>
      </c>
      <c r="G43" s="90">
        <f t="shared" ref="G43" si="8">G32+G42</f>
        <v>34.200000000000003</v>
      </c>
      <c r="H43" s="90">
        <f t="shared" ref="H43" si="9">H32+H42</f>
        <v>30.599999999999998</v>
      </c>
      <c r="I43" s="90">
        <f t="shared" ref="I43" si="10">I32+I42</f>
        <v>92.700000000000017</v>
      </c>
      <c r="J43" s="90">
        <f t="shared" ref="J43:L43" si="11">J32+J42</f>
        <v>782.30000000000007</v>
      </c>
      <c r="K43" s="90"/>
      <c r="L43" s="99">
        <f t="shared" si="11"/>
        <v>88.51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72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7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7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7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7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7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73"/>
    </row>
    <row r="51" spans="1:12" ht="15.75" thickBot="1" x14ac:dyDescent="0.3">
      <c r="A51" s="24"/>
      <c r="B51" s="17"/>
      <c r="C51" s="8"/>
      <c r="D51" s="18" t="s">
        <v>30</v>
      </c>
      <c r="E51" s="9"/>
      <c r="F51" s="19">
        <f>SUM(F44:F50)</f>
        <v>0</v>
      </c>
      <c r="G51" s="19">
        <f t="shared" ref="G51" si="12">SUM(G44:G50)</f>
        <v>0</v>
      </c>
      <c r="H51" s="19">
        <f t="shared" ref="H51" si="13">SUM(H44:H50)</f>
        <v>0</v>
      </c>
      <c r="I51" s="19">
        <f t="shared" ref="I51" si="14">SUM(I44:I50)</f>
        <v>0</v>
      </c>
      <c r="J51" s="19">
        <f t="shared" ref="J51:L51" si="15">SUM(J44:J50)</f>
        <v>0</v>
      </c>
      <c r="K51" s="25"/>
      <c r="L51" s="74">
        <f t="shared" si="15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53"/>
      <c r="E52" s="55"/>
      <c r="F52" s="54"/>
      <c r="G52" s="54"/>
      <c r="H52" s="54"/>
      <c r="I52" s="60"/>
      <c r="J52" s="54"/>
      <c r="K52" s="62"/>
      <c r="L52" s="81"/>
    </row>
    <row r="53" spans="1:12" ht="15" x14ac:dyDescent="0.25">
      <c r="A53" s="23"/>
      <c r="B53" s="15"/>
      <c r="C53" s="11"/>
      <c r="D53" s="53" t="s">
        <v>47</v>
      </c>
      <c r="E53" s="56" t="s">
        <v>56</v>
      </c>
      <c r="F53" s="53">
        <v>200</v>
      </c>
      <c r="G53" s="53">
        <v>4.8</v>
      </c>
      <c r="H53" s="53">
        <v>2.2000000000000002</v>
      </c>
      <c r="I53" s="61">
        <v>15.5</v>
      </c>
      <c r="J53" s="53">
        <v>100.9</v>
      </c>
      <c r="K53" s="64" t="s">
        <v>36</v>
      </c>
      <c r="L53" s="82">
        <v>8.4</v>
      </c>
    </row>
    <row r="54" spans="1:12" ht="15" x14ac:dyDescent="0.25">
      <c r="A54" s="23"/>
      <c r="B54" s="15"/>
      <c r="C54" s="11"/>
      <c r="D54" s="53" t="s">
        <v>26</v>
      </c>
      <c r="E54" s="56" t="s">
        <v>72</v>
      </c>
      <c r="F54" s="53">
        <v>150</v>
      </c>
      <c r="G54" s="53">
        <v>4.4000000000000004</v>
      </c>
      <c r="H54" s="53">
        <v>5.3</v>
      </c>
      <c r="I54" s="61">
        <v>30.5</v>
      </c>
      <c r="J54" s="53">
        <v>187.1</v>
      </c>
      <c r="K54" s="64" t="s">
        <v>39</v>
      </c>
      <c r="L54" s="82">
        <v>8.5299999999999994</v>
      </c>
    </row>
    <row r="55" spans="1:12" ht="15" x14ac:dyDescent="0.25">
      <c r="A55" s="23"/>
      <c r="B55" s="15"/>
      <c r="C55" s="11"/>
      <c r="D55" s="53" t="s">
        <v>48</v>
      </c>
      <c r="E55" s="56" t="s">
        <v>73</v>
      </c>
      <c r="F55" s="53">
        <v>90</v>
      </c>
      <c r="G55" s="53">
        <v>15.3</v>
      </c>
      <c r="H55" s="53">
        <v>14.8</v>
      </c>
      <c r="I55" s="61">
        <v>3.5</v>
      </c>
      <c r="J55" s="53">
        <v>208.6</v>
      </c>
      <c r="K55" s="64" t="s">
        <v>57</v>
      </c>
      <c r="L55" s="82">
        <v>28.51</v>
      </c>
    </row>
    <row r="56" spans="1:12" ht="15" x14ac:dyDescent="0.25">
      <c r="A56" s="23"/>
      <c r="B56" s="15"/>
      <c r="C56" s="11"/>
      <c r="D56" s="68" t="s">
        <v>58</v>
      </c>
      <c r="E56" s="56" t="s">
        <v>74</v>
      </c>
      <c r="F56" s="53">
        <v>200</v>
      </c>
      <c r="G56" s="53">
        <v>1</v>
      </c>
      <c r="H56" s="53">
        <v>0.1</v>
      </c>
      <c r="I56" s="61">
        <v>15.6</v>
      </c>
      <c r="J56" s="53">
        <v>66.900000000000006</v>
      </c>
      <c r="K56" s="64" t="s">
        <v>44</v>
      </c>
      <c r="L56" s="64">
        <v>3.8</v>
      </c>
    </row>
    <row r="57" spans="1:12" ht="15" x14ac:dyDescent="0.25">
      <c r="A57" s="23"/>
      <c r="B57" s="15"/>
      <c r="C57" s="11"/>
      <c r="D57" s="68" t="s">
        <v>28</v>
      </c>
      <c r="E57" s="56" t="s">
        <v>41</v>
      </c>
      <c r="F57" s="53">
        <v>60</v>
      </c>
      <c r="G57" s="53">
        <v>4.5999999999999996</v>
      </c>
      <c r="H57" s="53">
        <v>0.5</v>
      </c>
      <c r="I57" s="61">
        <v>29.5</v>
      </c>
      <c r="J57" s="53">
        <v>140.6</v>
      </c>
      <c r="K57" s="64" t="s">
        <v>52</v>
      </c>
      <c r="L57" s="82">
        <v>3.11</v>
      </c>
    </row>
    <row r="58" spans="1:12" ht="15" x14ac:dyDescent="0.25">
      <c r="A58" s="23"/>
      <c r="B58" s="15"/>
      <c r="C58" s="11"/>
      <c r="D58" s="68" t="s">
        <v>113</v>
      </c>
      <c r="E58" s="52" t="s">
        <v>42</v>
      </c>
      <c r="F58" s="65">
        <v>50</v>
      </c>
      <c r="G58" s="66">
        <v>3.3</v>
      </c>
      <c r="H58" s="66">
        <v>0.6</v>
      </c>
      <c r="I58" s="67">
        <v>16.7</v>
      </c>
      <c r="J58" s="65">
        <v>85.4</v>
      </c>
      <c r="K58" s="63" t="s">
        <v>52</v>
      </c>
      <c r="L58" s="82">
        <v>2.16</v>
      </c>
    </row>
    <row r="59" spans="1:12" ht="15" x14ac:dyDescent="0.25">
      <c r="A59" s="23"/>
      <c r="B59" s="15"/>
      <c r="C59" s="11"/>
      <c r="D59" s="68" t="s">
        <v>24</v>
      </c>
      <c r="E59" s="42" t="s">
        <v>122</v>
      </c>
      <c r="F59" s="65">
        <v>160</v>
      </c>
      <c r="G59" s="65">
        <v>0.6</v>
      </c>
      <c r="H59" s="65">
        <v>0.6</v>
      </c>
      <c r="I59" s="65">
        <v>15.7</v>
      </c>
      <c r="J59" s="65">
        <v>71</v>
      </c>
      <c r="K59" s="63" t="s">
        <v>52</v>
      </c>
      <c r="L59" s="69">
        <v>34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73"/>
    </row>
    <row r="61" spans="1:12" ht="15" x14ac:dyDescent="0.25">
      <c r="A61" s="24"/>
      <c r="B61" s="17"/>
      <c r="C61" s="8"/>
      <c r="D61" s="18" t="s">
        <v>30</v>
      </c>
      <c r="E61" s="9"/>
      <c r="F61" s="59">
        <f>SUM(F52:F60)</f>
        <v>910</v>
      </c>
      <c r="G61" s="59">
        <f>SUM(G52:G60)</f>
        <v>34</v>
      </c>
      <c r="H61" s="59">
        <f>SUM(H52:H60)</f>
        <v>24.100000000000005</v>
      </c>
      <c r="I61" s="19">
        <f>SUM(I52:I60)</f>
        <v>127</v>
      </c>
      <c r="J61" s="19">
        <f>SUM(J52:J60)</f>
        <v>860.5</v>
      </c>
      <c r="K61" s="59"/>
      <c r="L61" s="75">
        <f>SUM(L52:L59)</f>
        <v>88.509999999999991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107" t="s">
        <v>4</v>
      </c>
      <c r="D62" s="108"/>
      <c r="E62" s="31"/>
      <c r="F62" s="32">
        <f>F51+F61</f>
        <v>910</v>
      </c>
      <c r="G62" s="32">
        <f t="shared" ref="G62" si="16">G51+G61</f>
        <v>34</v>
      </c>
      <c r="H62" s="32">
        <f t="shared" ref="H62" si="17">H51+H61</f>
        <v>24.100000000000005</v>
      </c>
      <c r="I62" s="32">
        <f t="shared" ref="I62" si="18">I51+I61</f>
        <v>127</v>
      </c>
      <c r="J62" s="32">
        <f t="shared" ref="J62:L62" si="19">J51+J61</f>
        <v>860.5</v>
      </c>
      <c r="K62" s="32"/>
      <c r="L62" s="76">
        <f t="shared" si="19"/>
        <v>88.509999999999991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72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7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7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7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7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7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73"/>
    </row>
    <row r="70" spans="1:12" ht="15.75" thickBot="1" x14ac:dyDescent="0.3">
      <c r="A70" s="24"/>
      <c r="B70" s="17"/>
      <c r="C70" s="8"/>
      <c r="D70" s="18" t="s">
        <v>30</v>
      </c>
      <c r="E70" s="9"/>
      <c r="F70" s="19">
        <f>SUM(F63:F69)</f>
        <v>0</v>
      </c>
      <c r="G70" s="19">
        <f t="shared" ref="G70" si="20">SUM(G63:G69)</f>
        <v>0</v>
      </c>
      <c r="H70" s="19">
        <f t="shared" ref="H70" si="21">SUM(H63:H69)</f>
        <v>0</v>
      </c>
      <c r="I70" s="19">
        <f t="shared" ref="I70" si="22">SUM(I63:I69)</f>
        <v>0</v>
      </c>
      <c r="J70" s="19">
        <f t="shared" ref="J70:L70" si="23">SUM(J63:J69)</f>
        <v>0</v>
      </c>
      <c r="K70" s="25"/>
      <c r="L70" s="74">
        <f t="shared" si="23"/>
        <v>0</v>
      </c>
    </row>
    <row r="71" spans="1:12" s="121" customFormat="1" ht="15" x14ac:dyDescent="0.25">
      <c r="A71" s="113">
        <f>A63</f>
        <v>1</v>
      </c>
      <c r="B71" s="114">
        <f>B63</f>
        <v>4</v>
      </c>
      <c r="C71" s="115" t="s">
        <v>25</v>
      </c>
      <c r="D71" s="116" t="s">
        <v>53</v>
      </c>
      <c r="E71" s="117"/>
      <c r="F71" s="118"/>
      <c r="G71" s="118"/>
      <c r="H71" s="118"/>
      <c r="I71" s="119"/>
      <c r="J71" s="118"/>
      <c r="K71" s="118"/>
      <c r="L71" s="120"/>
    </row>
    <row r="72" spans="1:12" s="121" customFormat="1" ht="15" x14ac:dyDescent="0.25">
      <c r="A72" s="122"/>
      <c r="B72" s="123"/>
      <c r="C72" s="124"/>
      <c r="D72" s="116" t="s">
        <v>47</v>
      </c>
      <c r="E72" s="125" t="s">
        <v>78</v>
      </c>
      <c r="F72" s="126">
        <v>200</v>
      </c>
      <c r="G72" s="126">
        <v>6.7</v>
      </c>
      <c r="H72" s="126">
        <v>4.5999999999999996</v>
      </c>
      <c r="I72" s="127">
        <v>16.3</v>
      </c>
      <c r="J72" s="126">
        <v>133.1</v>
      </c>
      <c r="K72" s="126" t="s">
        <v>123</v>
      </c>
      <c r="L72" s="128">
        <v>17.920000000000002</v>
      </c>
    </row>
    <row r="73" spans="1:12" s="121" customFormat="1" ht="15" x14ac:dyDescent="0.25">
      <c r="A73" s="122"/>
      <c r="B73" s="123"/>
      <c r="C73" s="124"/>
      <c r="D73" s="116" t="s">
        <v>26</v>
      </c>
      <c r="E73" s="125"/>
      <c r="F73" s="126"/>
      <c r="G73" s="126"/>
      <c r="H73" s="126"/>
      <c r="I73" s="127"/>
      <c r="J73" s="126"/>
      <c r="K73" s="126"/>
      <c r="L73" s="128"/>
    </row>
    <row r="74" spans="1:12" s="121" customFormat="1" ht="15" x14ac:dyDescent="0.25">
      <c r="A74" s="122"/>
      <c r="B74" s="123"/>
      <c r="C74" s="124"/>
      <c r="D74" s="116" t="s">
        <v>48</v>
      </c>
      <c r="E74" s="125" t="s">
        <v>59</v>
      </c>
      <c r="F74" s="126">
        <v>200</v>
      </c>
      <c r="G74" s="126">
        <v>24.8</v>
      </c>
      <c r="H74" s="126">
        <v>6.2</v>
      </c>
      <c r="I74" s="127">
        <v>17.600000000000001</v>
      </c>
      <c r="J74" s="126">
        <v>225.6</v>
      </c>
      <c r="K74" s="126" t="s">
        <v>60</v>
      </c>
      <c r="L74" s="128">
        <v>20.07</v>
      </c>
    </row>
    <row r="75" spans="1:12" s="121" customFormat="1" ht="15" x14ac:dyDescent="0.25">
      <c r="A75" s="122"/>
      <c r="B75" s="123"/>
      <c r="C75" s="124"/>
      <c r="D75" s="116" t="s">
        <v>27</v>
      </c>
      <c r="E75" s="125" t="s">
        <v>79</v>
      </c>
      <c r="F75" s="126">
        <v>200</v>
      </c>
      <c r="G75" s="126">
        <v>0.5</v>
      </c>
      <c r="H75" s="126">
        <v>0</v>
      </c>
      <c r="I75" s="127">
        <v>19.8</v>
      </c>
      <c r="J75" s="126">
        <v>81</v>
      </c>
      <c r="K75" s="129" t="s">
        <v>114</v>
      </c>
      <c r="L75" s="128">
        <v>4.92</v>
      </c>
    </row>
    <row r="76" spans="1:12" s="121" customFormat="1" ht="15" x14ac:dyDescent="0.25">
      <c r="A76" s="122"/>
      <c r="B76" s="123"/>
      <c r="C76" s="124"/>
      <c r="D76" s="116" t="s">
        <v>28</v>
      </c>
      <c r="E76" s="125" t="s">
        <v>80</v>
      </c>
      <c r="F76" s="126">
        <v>50</v>
      </c>
      <c r="G76" s="126">
        <v>3.8</v>
      </c>
      <c r="H76" s="126">
        <v>0.4</v>
      </c>
      <c r="I76" s="127">
        <v>24.6</v>
      </c>
      <c r="J76" s="126">
        <v>117.2</v>
      </c>
      <c r="K76" s="126" t="s">
        <v>52</v>
      </c>
      <c r="L76" s="128">
        <v>5.4</v>
      </c>
    </row>
    <row r="77" spans="1:12" s="121" customFormat="1" ht="15" x14ac:dyDescent="0.25">
      <c r="A77" s="122"/>
      <c r="B77" s="123"/>
      <c r="C77" s="124"/>
      <c r="D77" s="116" t="s">
        <v>29</v>
      </c>
      <c r="E77" s="125" t="s">
        <v>105</v>
      </c>
      <c r="F77" s="130">
        <v>50</v>
      </c>
      <c r="G77" s="130">
        <v>3.3</v>
      </c>
      <c r="H77" s="130">
        <v>0.6</v>
      </c>
      <c r="I77" s="131">
        <v>19.8</v>
      </c>
      <c r="J77" s="130">
        <v>97.8</v>
      </c>
      <c r="K77" s="126" t="s">
        <v>52</v>
      </c>
      <c r="L77" s="132">
        <v>2.4</v>
      </c>
    </row>
    <row r="78" spans="1:12" s="121" customFormat="1" ht="15" x14ac:dyDescent="0.25">
      <c r="A78" s="122"/>
      <c r="B78" s="123"/>
      <c r="C78" s="124"/>
      <c r="D78" s="133" t="s">
        <v>24</v>
      </c>
      <c r="E78" s="134" t="s">
        <v>124</v>
      </c>
      <c r="F78" s="132">
        <v>180</v>
      </c>
      <c r="G78" s="132">
        <v>2.7</v>
      </c>
      <c r="H78" s="132">
        <v>0.9</v>
      </c>
      <c r="I78" s="132">
        <v>37.799999999999997</v>
      </c>
      <c r="J78" s="132">
        <v>170.1</v>
      </c>
      <c r="K78" s="135" t="s">
        <v>52</v>
      </c>
      <c r="L78" s="132">
        <v>37.799999999999997</v>
      </c>
    </row>
    <row r="79" spans="1:12" s="121" customFormat="1" ht="15" x14ac:dyDescent="0.25">
      <c r="A79" s="122"/>
      <c r="B79" s="123"/>
      <c r="C79" s="124"/>
      <c r="D79" s="136"/>
      <c r="E79" s="134"/>
      <c r="F79" s="132"/>
      <c r="G79" s="132"/>
      <c r="H79" s="132"/>
      <c r="I79" s="132"/>
      <c r="J79" s="132"/>
      <c r="K79" s="135"/>
      <c r="L79" s="132"/>
    </row>
    <row r="80" spans="1:12" s="121" customFormat="1" ht="15" x14ac:dyDescent="0.25">
      <c r="A80" s="137"/>
      <c r="B80" s="138"/>
      <c r="C80" s="139"/>
      <c r="D80" s="140" t="s">
        <v>30</v>
      </c>
      <c r="E80" s="141"/>
      <c r="F80" s="142">
        <f>SUM(F71:F79)</f>
        <v>880</v>
      </c>
      <c r="G80" s="143">
        <f>SUM(G71:G79)</f>
        <v>41.8</v>
      </c>
      <c r="H80" s="143">
        <f>SUM(H71:H79)</f>
        <v>12.700000000000001</v>
      </c>
      <c r="I80" s="143">
        <f>SUM(I71:I79)</f>
        <v>135.9</v>
      </c>
      <c r="J80" s="143">
        <f>SUM(J71:J79)</f>
        <v>824.8</v>
      </c>
      <c r="K80" s="142"/>
      <c r="L80" s="144">
        <f>SUM(L71:L79)</f>
        <v>88.509999999999991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107" t="s">
        <v>4</v>
      </c>
      <c r="D81" s="108"/>
      <c r="E81" s="31"/>
      <c r="F81" s="90">
        <f>F70+F80</f>
        <v>880</v>
      </c>
      <c r="G81" s="90">
        <f t="shared" ref="G81" si="24">G70+G80</f>
        <v>41.8</v>
      </c>
      <c r="H81" s="90">
        <f t="shared" ref="H81" si="25">H70+H80</f>
        <v>12.700000000000001</v>
      </c>
      <c r="I81" s="90">
        <f t="shared" ref="I81" si="26">I70+I80</f>
        <v>135.9</v>
      </c>
      <c r="J81" s="90">
        <f t="shared" ref="J81:L81" si="27">J70+J80</f>
        <v>824.8</v>
      </c>
      <c r="K81" s="90"/>
      <c r="L81" s="90">
        <f t="shared" si="27"/>
        <v>88.509999999999991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72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7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7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7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7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7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73"/>
    </row>
    <row r="89" spans="1:12" ht="15.75" thickBot="1" x14ac:dyDescent="0.3">
      <c r="A89" s="24"/>
      <c r="B89" s="17"/>
      <c r="C89" s="8"/>
      <c r="D89" s="18" t="s">
        <v>30</v>
      </c>
      <c r="E89" s="9"/>
      <c r="F89" s="19">
        <f>SUM(F82:F88)</f>
        <v>0</v>
      </c>
      <c r="G89" s="19">
        <f t="shared" ref="G89" si="28">SUM(G82:G88)</f>
        <v>0</v>
      </c>
      <c r="H89" s="19">
        <f t="shared" ref="H89" si="29">SUM(H82:H88)</f>
        <v>0</v>
      </c>
      <c r="I89" s="19">
        <f t="shared" ref="I89" si="30">SUM(I82:I88)</f>
        <v>0</v>
      </c>
      <c r="J89" s="19">
        <f t="shared" ref="J89:L89" si="31">SUM(J82:J88)</f>
        <v>0</v>
      </c>
      <c r="K89" s="25"/>
      <c r="L89" s="74">
        <f t="shared" si="31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53" t="s">
        <v>53</v>
      </c>
      <c r="E90" s="55" t="s">
        <v>75</v>
      </c>
      <c r="F90" s="54">
        <v>60</v>
      </c>
      <c r="G90" s="54">
        <v>0.8</v>
      </c>
      <c r="H90" s="54">
        <v>2.7</v>
      </c>
      <c r="I90" s="60">
        <v>4.5999999999999996</v>
      </c>
      <c r="J90" s="54">
        <v>45.7</v>
      </c>
      <c r="K90" s="62" t="s">
        <v>76</v>
      </c>
      <c r="L90" s="81">
        <v>5.23</v>
      </c>
    </row>
    <row r="91" spans="1:12" ht="15" x14ac:dyDescent="0.25">
      <c r="A91" s="23"/>
      <c r="B91" s="15"/>
      <c r="C91" s="11"/>
      <c r="D91" s="53" t="s">
        <v>47</v>
      </c>
      <c r="E91" s="56" t="s">
        <v>45</v>
      </c>
      <c r="F91" s="53">
        <v>200</v>
      </c>
      <c r="G91" s="53">
        <v>4.7</v>
      </c>
      <c r="H91" s="53">
        <v>5.6</v>
      </c>
      <c r="I91" s="61">
        <v>5.7</v>
      </c>
      <c r="J91" s="53">
        <v>92.2</v>
      </c>
      <c r="K91" s="53" t="s">
        <v>46</v>
      </c>
      <c r="L91" s="82">
        <v>9.48</v>
      </c>
    </row>
    <row r="92" spans="1:12" ht="15" x14ac:dyDescent="0.25">
      <c r="A92" s="23"/>
      <c r="B92" s="15"/>
      <c r="C92" s="11"/>
      <c r="D92" s="53" t="s">
        <v>26</v>
      </c>
      <c r="E92" s="56" t="s">
        <v>77</v>
      </c>
      <c r="F92" s="53">
        <v>100</v>
      </c>
      <c r="G92" s="53">
        <v>3.5</v>
      </c>
      <c r="H92" s="53">
        <v>3.3</v>
      </c>
      <c r="I92" s="61">
        <v>21.9</v>
      </c>
      <c r="J92" s="53">
        <v>131.19999999999999</v>
      </c>
      <c r="K92" s="53" t="s">
        <v>37</v>
      </c>
      <c r="L92" s="82">
        <v>11.56</v>
      </c>
    </row>
    <row r="93" spans="1:12" ht="15" x14ac:dyDescent="0.25">
      <c r="A93" s="23"/>
      <c r="B93" s="15"/>
      <c r="C93" s="11"/>
      <c r="D93" s="53" t="s">
        <v>48</v>
      </c>
      <c r="E93" s="56" t="s">
        <v>61</v>
      </c>
      <c r="F93" s="53">
        <v>90</v>
      </c>
      <c r="G93" s="53">
        <v>13.5</v>
      </c>
      <c r="H93" s="53">
        <v>14</v>
      </c>
      <c r="I93" s="61">
        <v>2.1</v>
      </c>
      <c r="J93" s="53">
        <v>188.3</v>
      </c>
      <c r="K93" s="53" t="s">
        <v>62</v>
      </c>
      <c r="L93" s="82">
        <v>26.1</v>
      </c>
    </row>
    <row r="94" spans="1:12" ht="15" x14ac:dyDescent="0.25">
      <c r="A94" s="23"/>
      <c r="B94" s="15"/>
      <c r="C94" s="11"/>
      <c r="D94" s="53" t="s">
        <v>27</v>
      </c>
      <c r="E94" s="56" t="s">
        <v>125</v>
      </c>
      <c r="F94" s="53">
        <v>200</v>
      </c>
      <c r="G94" s="53">
        <v>0.2</v>
      </c>
      <c r="H94" s="53">
        <v>0.1</v>
      </c>
      <c r="I94" s="61">
        <v>9.9</v>
      </c>
      <c r="J94" s="53">
        <v>41.6</v>
      </c>
      <c r="K94" s="53" t="s">
        <v>112</v>
      </c>
      <c r="L94" s="64">
        <v>6.24</v>
      </c>
    </row>
    <row r="95" spans="1:12" ht="15" x14ac:dyDescent="0.25">
      <c r="A95" s="23"/>
      <c r="B95" s="15"/>
      <c r="C95" s="11"/>
      <c r="D95" s="53" t="s">
        <v>28</v>
      </c>
      <c r="E95" s="56" t="s">
        <v>41</v>
      </c>
      <c r="F95" s="53">
        <v>50</v>
      </c>
      <c r="G95" s="53">
        <v>3.8</v>
      </c>
      <c r="H95" s="53">
        <v>0.4</v>
      </c>
      <c r="I95" s="61">
        <v>24.6</v>
      </c>
      <c r="J95" s="53">
        <v>117.2</v>
      </c>
      <c r="K95" s="53" t="s">
        <v>52</v>
      </c>
      <c r="L95" s="82">
        <v>5.4</v>
      </c>
    </row>
    <row r="96" spans="1:12" ht="15" x14ac:dyDescent="0.25">
      <c r="A96" s="23"/>
      <c r="B96" s="15"/>
      <c r="C96" s="11"/>
      <c r="D96" s="53" t="s">
        <v>29</v>
      </c>
      <c r="E96" s="56" t="s">
        <v>126</v>
      </c>
      <c r="F96" s="57">
        <v>40</v>
      </c>
      <c r="G96" s="57">
        <v>2.6</v>
      </c>
      <c r="H96" s="57">
        <v>0.5</v>
      </c>
      <c r="I96" s="58">
        <v>15.8</v>
      </c>
      <c r="J96" s="57">
        <v>78.2</v>
      </c>
      <c r="K96" s="53" t="s">
        <v>52</v>
      </c>
      <c r="L96" s="82">
        <v>2.4</v>
      </c>
    </row>
    <row r="97" spans="1:12" ht="15" x14ac:dyDescent="0.25">
      <c r="A97" s="23"/>
      <c r="B97" s="15"/>
      <c r="C97" s="11"/>
      <c r="D97" s="6" t="s">
        <v>24</v>
      </c>
      <c r="E97" s="42" t="s">
        <v>83</v>
      </c>
      <c r="F97" s="65">
        <v>150</v>
      </c>
      <c r="G97" s="65">
        <v>1.4</v>
      </c>
      <c r="H97" s="65">
        <v>0.3</v>
      </c>
      <c r="I97" s="65">
        <v>12.2</v>
      </c>
      <c r="J97" s="65">
        <v>56.7</v>
      </c>
      <c r="K97" s="63" t="s">
        <v>52</v>
      </c>
      <c r="L97" s="69">
        <v>22.1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73"/>
    </row>
    <row r="99" spans="1:12" ht="15" x14ac:dyDescent="0.25">
      <c r="A99" s="24"/>
      <c r="B99" s="17"/>
      <c r="C99" s="8"/>
      <c r="D99" s="18" t="s">
        <v>30</v>
      </c>
      <c r="E99" s="9"/>
      <c r="F99" s="59">
        <f>SUM(F90:F98)</f>
        <v>890</v>
      </c>
      <c r="G99" s="19">
        <f>SUM(G90:G98)</f>
        <v>30.5</v>
      </c>
      <c r="H99" s="19">
        <f>SUM(H89:H97)</f>
        <v>26.900000000000002</v>
      </c>
      <c r="I99" s="19">
        <f>SUM(I89:I98)</f>
        <v>96.800000000000011</v>
      </c>
      <c r="J99" s="19">
        <f>SUM(J89:J98)</f>
        <v>751.10000000000014</v>
      </c>
      <c r="K99" s="59"/>
      <c r="L99" s="75">
        <f>SUM(L90:L98)</f>
        <v>88.510000000000019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107" t="s">
        <v>4</v>
      </c>
      <c r="D100" s="108"/>
      <c r="E100" s="31"/>
      <c r="F100" s="32">
        <f>F89+F99</f>
        <v>890</v>
      </c>
      <c r="G100" s="32">
        <f t="shared" ref="G100" si="32">G89+G99</f>
        <v>30.5</v>
      </c>
      <c r="H100" s="32">
        <f t="shared" ref="H100" si="33">H89+H99</f>
        <v>26.900000000000002</v>
      </c>
      <c r="I100" s="32">
        <f t="shared" ref="I100" si="34">I89+I99</f>
        <v>96.800000000000011</v>
      </c>
      <c r="J100" s="32">
        <f t="shared" ref="J100:L100" si="35">J89+J99</f>
        <v>751.10000000000014</v>
      </c>
      <c r="K100" s="32"/>
      <c r="L100" s="76">
        <f t="shared" si="35"/>
        <v>88.510000000000019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72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7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7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7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7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7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73"/>
    </row>
    <row r="108" spans="1:12" ht="15.75" thickBot="1" x14ac:dyDescent="0.3">
      <c r="A108" s="24"/>
      <c r="B108" s="17"/>
      <c r="C108" s="8"/>
      <c r="D108" s="18" t="s">
        <v>30</v>
      </c>
      <c r="E108" s="9"/>
      <c r="F108" s="19">
        <f>SUM(F101:F107)</f>
        <v>0</v>
      </c>
      <c r="G108" s="19">
        <f t="shared" ref="G108:J108" si="36">SUM(G101:G107)</f>
        <v>0</v>
      </c>
      <c r="H108" s="19">
        <f t="shared" si="36"/>
        <v>0</v>
      </c>
      <c r="I108" s="19">
        <f t="shared" si="36"/>
        <v>0</v>
      </c>
      <c r="J108" s="19">
        <f t="shared" si="36"/>
        <v>0</v>
      </c>
      <c r="K108" s="25"/>
      <c r="L108" s="74">
        <f t="shared" ref="L108" si="37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53" t="s">
        <v>53</v>
      </c>
      <c r="E109" s="55" t="s">
        <v>127</v>
      </c>
      <c r="F109" s="54">
        <v>80</v>
      </c>
      <c r="G109" s="54">
        <v>2.2999999999999998</v>
      </c>
      <c r="H109" s="54">
        <v>5.4</v>
      </c>
      <c r="I109" s="60">
        <v>2.2999999999999998</v>
      </c>
      <c r="J109" s="54">
        <v>66.7</v>
      </c>
      <c r="K109" s="62" t="s">
        <v>128</v>
      </c>
      <c r="L109" s="62">
        <v>14.2</v>
      </c>
    </row>
    <row r="110" spans="1:12" ht="15" x14ac:dyDescent="0.25">
      <c r="A110" s="23"/>
      <c r="B110" s="15"/>
      <c r="C110" s="11"/>
      <c r="D110" s="53" t="s">
        <v>47</v>
      </c>
      <c r="E110" s="56" t="s">
        <v>84</v>
      </c>
      <c r="F110" s="53">
        <v>200</v>
      </c>
      <c r="G110" s="53">
        <v>7.9</v>
      </c>
      <c r="H110" s="53">
        <v>4.5</v>
      </c>
      <c r="I110" s="61">
        <v>12.4</v>
      </c>
      <c r="J110" s="53">
        <v>122</v>
      </c>
      <c r="K110" s="53" t="s">
        <v>85</v>
      </c>
      <c r="L110" s="64">
        <v>18.649999999999999</v>
      </c>
    </row>
    <row r="111" spans="1:12" ht="15" x14ac:dyDescent="0.25">
      <c r="A111" s="23"/>
      <c r="B111" s="15"/>
      <c r="C111" s="11"/>
      <c r="D111" s="53" t="s">
        <v>81</v>
      </c>
      <c r="E111" s="56"/>
      <c r="F111" s="53"/>
      <c r="G111" s="53"/>
      <c r="H111" s="53"/>
      <c r="I111" s="61"/>
      <c r="J111" s="53"/>
      <c r="K111" s="53"/>
      <c r="L111" s="64"/>
    </row>
    <row r="112" spans="1:12" ht="15" x14ac:dyDescent="0.25">
      <c r="A112" s="23"/>
      <c r="B112" s="15"/>
      <c r="C112" s="11"/>
      <c r="D112" s="53" t="s">
        <v>48</v>
      </c>
      <c r="E112" s="56" t="s">
        <v>86</v>
      </c>
      <c r="F112" s="53">
        <v>200</v>
      </c>
      <c r="G112" s="53">
        <v>27.3</v>
      </c>
      <c r="H112" s="53">
        <v>6.5</v>
      </c>
      <c r="I112" s="61">
        <v>33.299999999999997</v>
      </c>
      <c r="J112" s="53">
        <v>300.39999999999998</v>
      </c>
      <c r="K112" s="53" t="s">
        <v>87</v>
      </c>
      <c r="L112" s="64">
        <v>33.9</v>
      </c>
    </row>
    <row r="113" spans="1:12" ht="15" x14ac:dyDescent="0.25">
      <c r="A113" s="23"/>
      <c r="B113" s="15"/>
      <c r="C113" s="11"/>
      <c r="D113" s="53" t="s">
        <v>27</v>
      </c>
      <c r="E113" s="56" t="s">
        <v>89</v>
      </c>
      <c r="F113" s="53">
        <v>200</v>
      </c>
      <c r="G113" s="53">
        <v>3.9</v>
      </c>
      <c r="H113" s="53">
        <v>2.9</v>
      </c>
      <c r="I113" s="61">
        <v>7.6</v>
      </c>
      <c r="J113" s="53">
        <v>71.400000000000006</v>
      </c>
      <c r="K113" s="53" t="s">
        <v>88</v>
      </c>
      <c r="L113" s="64">
        <v>4.8600000000000003</v>
      </c>
    </row>
    <row r="114" spans="1:12" ht="15" x14ac:dyDescent="0.25">
      <c r="A114" s="23"/>
      <c r="B114" s="15"/>
      <c r="C114" s="11"/>
      <c r="D114" s="53" t="s">
        <v>28</v>
      </c>
      <c r="E114" s="56" t="s">
        <v>80</v>
      </c>
      <c r="F114" s="53">
        <v>50</v>
      </c>
      <c r="G114" s="53">
        <v>3.8</v>
      </c>
      <c r="H114" s="53">
        <v>0.4</v>
      </c>
      <c r="I114" s="61">
        <v>24.6</v>
      </c>
      <c r="J114" s="53">
        <v>117.2</v>
      </c>
      <c r="K114" s="53" t="s">
        <v>52</v>
      </c>
      <c r="L114" s="64">
        <v>5.4</v>
      </c>
    </row>
    <row r="115" spans="1:12" ht="15" x14ac:dyDescent="0.25">
      <c r="A115" s="23"/>
      <c r="B115" s="15"/>
      <c r="C115" s="11"/>
      <c r="D115" s="53" t="s">
        <v>82</v>
      </c>
      <c r="E115" s="56" t="s">
        <v>42</v>
      </c>
      <c r="F115" s="57">
        <v>50</v>
      </c>
      <c r="G115" s="57">
        <v>3.3</v>
      </c>
      <c r="H115" s="57">
        <v>0.6</v>
      </c>
      <c r="I115" s="58">
        <v>16.7</v>
      </c>
      <c r="J115" s="57">
        <v>85.4</v>
      </c>
      <c r="K115" s="53" t="s">
        <v>52</v>
      </c>
      <c r="L115" s="64">
        <v>3.1</v>
      </c>
    </row>
    <row r="116" spans="1:12" ht="15" x14ac:dyDescent="0.25">
      <c r="A116" s="23"/>
      <c r="B116" s="15"/>
      <c r="C116" s="11"/>
      <c r="D116" s="53" t="s">
        <v>91</v>
      </c>
      <c r="E116" s="42" t="s">
        <v>90</v>
      </c>
      <c r="F116" s="65">
        <v>30</v>
      </c>
      <c r="G116" s="65">
        <v>2.2999999999999998</v>
      </c>
      <c r="H116" s="65">
        <v>2.9</v>
      </c>
      <c r="I116" s="65">
        <v>22.3</v>
      </c>
      <c r="J116" s="65">
        <v>124.7</v>
      </c>
      <c r="K116" s="63" t="s">
        <v>52</v>
      </c>
      <c r="L116" s="106">
        <v>8.4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106"/>
    </row>
    <row r="118" spans="1:12" ht="15" x14ac:dyDescent="0.25">
      <c r="A118" s="24"/>
      <c r="B118" s="17"/>
      <c r="C118" s="8"/>
      <c r="D118" s="18" t="s">
        <v>30</v>
      </c>
      <c r="E118" s="9"/>
      <c r="F118" s="59">
        <f>SUM(F109:F117)</f>
        <v>810</v>
      </c>
      <c r="G118" s="19">
        <f>SUM(G109:G117)</f>
        <v>50.79999999999999</v>
      </c>
      <c r="H118" s="19">
        <f>SUM(H109:H117)</f>
        <v>23.199999999999996</v>
      </c>
      <c r="I118" s="19">
        <f>SUM(I109:I117)</f>
        <v>119.2</v>
      </c>
      <c r="J118" s="19">
        <f>SUM(J109:J117)</f>
        <v>887.80000000000007</v>
      </c>
      <c r="K118" s="59"/>
      <c r="L118" s="74">
        <f>SUM(L109:L117)</f>
        <v>88.51</v>
      </c>
    </row>
    <row r="119" spans="1:12" ht="15.75" thickBot="1" x14ac:dyDescent="0.25">
      <c r="A119" s="29">
        <f>A101</f>
        <v>2</v>
      </c>
      <c r="B119" s="30">
        <f>B101</f>
        <v>1</v>
      </c>
      <c r="C119" s="107" t="s">
        <v>4</v>
      </c>
      <c r="D119" s="108"/>
      <c r="E119" s="31"/>
      <c r="F119" s="32">
        <f>F108+F118</f>
        <v>810</v>
      </c>
      <c r="G119" s="32">
        <f t="shared" ref="G119" si="38">G108+G118</f>
        <v>50.79999999999999</v>
      </c>
      <c r="H119" s="32">
        <f t="shared" ref="H119" si="39">H108+H118</f>
        <v>23.199999999999996</v>
      </c>
      <c r="I119" s="32">
        <f t="shared" ref="I119" si="40">I108+I118</f>
        <v>119.2</v>
      </c>
      <c r="J119" s="32">
        <f t="shared" ref="J119:L119" si="41">J108+J118</f>
        <v>887.80000000000007</v>
      </c>
      <c r="K119" s="32"/>
      <c r="L119" s="76">
        <f t="shared" si="41"/>
        <v>88.51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72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7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7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7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7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7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73"/>
    </row>
    <row r="127" spans="1:12" ht="15.75" thickBot="1" x14ac:dyDescent="0.3">
      <c r="A127" s="16"/>
      <c r="B127" s="17"/>
      <c r="C127" s="8"/>
      <c r="D127" s="18" t="s">
        <v>30</v>
      </c>
      <c r="E127" s="9"/>
      <c r="F127" s="19">
        <f>SUM(F120:F126)</f>
        <v>0</v>
      </c>
      <c r="G127" s="19">
        <f t="shared" ref="G127:J127" si="42">SUM(G120:G126)</f>
        <v>0</v>
      </c>
      <c r="H127" s="19">
        <f t="shared" si="42"/>
        <v>0</v>
      </c>
      <c r="I127" s="19">
        <f t="shared" si="42"/>
        <v>0</v>
      </c>
      <c r="J127" s="19">
        <f t="shared" si="42"/>
        <v>0</v>
      </c>
      <c r="K127" s="25"/>
      <c r="L127" s="74">
        <f t="shared" ref="L127" si="4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53" t="s">
        <v>53</v>
      </c>
      <c r="E128" s="55" t="s">
        <v>129</v>
      </c>
      <c r="F128" s="54">
        <v>80</v>
      </c>
      <c r="G128" s="54">
        <v>2.2000000000000002</v>
      </c>
      <c r="H128" s="54">
        <v>5.7</v>
      </c>
      <c r="I128" s="60">
        <v>8.3000000000000007</v>
      </c>
      <c r="J128" s="54">
        <v>93.8</v>
      </c>
      <c r="K128" s="62" t="s">
        <v>130</v>
      </c>
      <c r="L128" s="81">
        <v>8.69</v>
      </c>
    </row>
    <row r="129" spans="1:12" ht="15" x14ac:dyDescent="0.25">
      <c r="A129" s="14"/>
      <c r="B129" s="15"/>
      <c r="C129" s="11"/>
      <c r="D129" s="53" t="s">
        <v>47</v>
      </c>
      <c r="E129" s="56" t="s">
        <v>92</v>
      </c>
      <c r="F129" s="53">
        <v>200</v>
      </c>
      <c r="G129" s="53">
        <v>8.6</v>
      </c>
      <c r="H129" s="53">
        <v>6.1</v>
      </c>
      <c r="I129" s="61">
        <v>13.9</v>
      </c>
      <c r="J129" s="53">
        <v>144.9</v>
      </c>
      <c r="K129" s="53" t="s">
        <v>93</v>
      </c>
      <c r="L129" s="82">
        <v>26.79</v>
      </c>
    </row>
    <row r="130" spans="1:12" ht="15" x14ac:dyDescent="0.25">
      <c r="A130" s="14"/>
      <c r="B130" s="15"/>
      <c r="C130" s="11"/>
      <c r="D130" s="53" t="s">
        <v>26</v>
      </c>
      <c r="E130" s="56" t="s">
        <v>94</v>
      </c>
      <c r="F130" s="53">
        <v>100</v>
      </c>
      <c r="G130" s="53">
        <v>5.5</v>
      </c>
      <c r="H130" s="53">
        <v>4.2</v>
      </c>
      <c r="I130" s="61">
        <v>24</v>
      </c>
      <c r="J130" s="53">
        <v>155.80000000000001</v>
      </c>
      <c r="K130" s="53" t="s">
        <v>39</v>
      </c>
      <c r="L130" s="82">
        <v>6.35</v>
      </c>
    </row>
    <row r="131" spans="1:12" ht="15" x14ac:dyDescent="0.25">
      <c r="A131" s="14"/>
      <c r="B131" s="15"/>
      <c r="C131" s="11"/>
      <c r="D131" s="53" t="s">
        <v>48</v>
      </c>
      <c r="E131" s="56" t="s">
        <v>95</v>
      </c>
      <c r="F131" s="53">
        <v>90</v>
      </c>
      <c r="G131" s="53">
        <v>15.1</v>
      </c>
      <c r="H131" s="53">
        <v>14.3</v>
      </c>
      <c r="I131" s="61">
        <v>6</v>
      </c>
      <c r="J131" s="53">
        <v>212.9</v>
      </c>
      <c r="K131" s="53" t="s">
        <v>96</v>
      </c>
      <c r="L131" s="82">
        <v>22.58</v>
      </c>
    </row>
    <row r="132" spans="1:12" ht="15" x14ac:dyDescent="0.25">
      <c r="A132" s="14"/>
      <c r="B132" s="15"/>
      <c r="C132" s="11"/>
      <c r="D132" s="53" t="s">
        <v>22</v>
      </c>
      <c r="E132" s="56" t="s">
        <v>97</v>
      </c>
      <c r="F132" s="53">
        <v>200</v>
      </c>
      <c r="G132" s="53">
        <v>0.2</v>
      </c>
      <c r="H132" s="53">
        <v>0.1</v>
      </c>
      <c r="I132" s="61">
        <v>3.2</v>
      </c>
      <c r="J132" s="53">
        <v>14.3</v>
      </c>
      <c r="K132" s="53" t="s">
        <v>98</v>
      </c>
      <c r="L132" s="64">
        <v>2.65</v>
      </c>
    </row>
    <row r="133" spans="1:12" ht="15" x14ac:dyDescent="0.25">
      <c r="A133" s="14"/>
      <c r="B133" s="15"/>
      <c r="C133" s="11"/>
      <c r="D133" s="53" t="s">
        <v>28</v>
      </c>
      <c r="E133" s="56" t="s">
        <v>41</v>
      </c>
      <c r="F133" s="53">
        <v>60</v>
      </c>
      <c r="G133" s="53">
        <v>4.5999999999999996</v>
      </c>
      <c r="H133" s="53">
        <v>0.5</v>
      </c>
      <c r="I133" s="61">
        <v>29.5</v>
      </c>
      <c r="J133" s="53">
        <v>140.6</v>
      </c>
      <c r="K133" s="53" t="s">
        <v>52</v>
      </c>
      <c r="L133" s="82">
        <v>6.4</v>
      </c>
    </row>
    <row r="134" spans="1:12" ht="15" x14ac:dyDescent="0.25">
      <c r="A134" s="14"/>
      <c r="B134" s="15"/>
      <c r="C134" s="11"/>
      <c r="D134" s="53" t="s">
        <v>29</v>
      </c>
      <c r="E134" s="56" t="s">
        <v>126</v>
      </c>
      <c r="F134" s="57">
        <v>30</v>
      </c>
      <c r="G134" s="57">
        <v>2</v>
      </c>
      <c r="H134" s="57">
        <v>0.4</v>
      </c>
      <c r="I134" s="58">
        <v>11.9</v>
      </c>
      <c r="J134" s="57">
        <v>58.7</v>
      </c>
      <c r="K134" s="53" t="s">
        <v>52</v>
      </c>
      <c r="L134" s="82">
        <v>2.4</v>
      </c>
    </row>
    <row r="135" spans="1:12" ht="15" x14ac:dyDescent="0.25">
      <c r="A135" s="14"/>
      <c r="B135" s="15"/>
      <c r="C135" s="11"/>
      <c r="D135" s="6" t="s">
        <v>133</v>
      </c>
      <c r="E135" s="42" t="s">
        <v>132</v>
      </c>
      <c r="F135" s="65">
        <v>150</v>
      </c>
      <c r="G135" s="65">
        <v>1.4</v>
      </c>
      <c r="H135" s="65">
        <v>0.3</v>
      </c>
      <c r="I135" s="65">
        <v>12.2</v>
      </c>
      <c r="J135" s="65">
        <v>56.7</v>
      </c>
      <c r="K135" s="63" t="s">
        <v>131</v>
      </c>
      <c r="L135" s="106">
        <v>12.65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73"/>
    </row>
    <row r="137" spans="1:12" ht="15" x14ac:dyDescent="0.25">
      <c r="A137" s="16"/>
      <c r="B137" s="17"/>
      <c r="C137" s="8"/>
      <c r="D137" s="18" t="s">
        <v>30</v>
      </c>
      <c r="E137" s="9"/>
      <c r="F137" s="59">
        <f>SUM(F128:F136)</f>
        <v>910</v>
      </c>
      <c r="G137" s="19">
        <f>SUM(G128:G136)</f>
        <v>39.599999999999994</v>
      </c>
      <c r="H137" s="19">
        <f>SUM(H128:H136)</f>
        <v>31.6</v>
      </c>
      <c r="I137" s="19">
        <f>SUM(I128:I136)</f>
        <v>109.00000000000001</v>
      </c>
      <c r="J137" s="19">
        <f>SUM(J128:J136)</f>
        <v>877.7</v>
      </c>
      <c r="K137" s="59"/>
      <c r="L137" s="75">
        <f>SUM(L128:L136)</f>
        <v>88.510000000000019</v>
      </c>
    </row>
    <row r="138" spans="1:12" ht="15.75" thickBot="1" x14ac:dyDescent="0.25">
      <c r="A138" s="33">
        <f>A120</f>
        <v>2</v>
      </c>
      <c r="B138" s="33">
        <f>B120</f>
        <v>2</v>
      </c>
      <c r="C138" s="107" t="s">
        <v>4</v>
      </c>
      <c r="D138" s="108"/>
      <c r="E138" s="31"/>
      <c r="F138" s="32">
        <f>F127+F137</f>
        <v>910</v>
      </c>
      <c r="G138" s="32">
        <f t="shared" ref="G138" si="44">G127+G137</f>
        <v>39.599999999999994</v>
      </c>
      <c r="H138" s="32">
        <f t="shared" ref="H138" si="45">H127+H137</f>
        <v>31.6</v>
      </c>
      <c r="I138" s="32">
        <f t="shared" ref="I138" si="46">I127+I137</f>
        <v>109.00000000000001</v>
      </c>
      <c r="J138" s="32">
        <f t="shared" ref="J138:L138" si="47">J127+J137</f>
        <v>877.7</v>
      </c>
      <c r="K138" s="32"/>
      <c r="L138" s="76">
        <f t="shared" si="47"/>
        <v>88.510000000000019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72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7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7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7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7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7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73"/>
    </row>
    <row r="146" spans="1:12" ht="15.75" thickBot="1" x14ac:dyDescent="0.3">
      <c r="A146" s="24"/>
      <c r="B146" s="17"/>
      <c r="C146" s="8"/>
      <c r="D146" s="18" t="s">
        <v>30</v>
      </c>
      <c r="E146" s="9"/>
      <c r="F146" s="19">
        <f>SUM(F139:F145)</f>
        <v>0</v>
      </c>
      <c r="G146" s="19">
        <f t="shared" ref="G146:J146" si="48">SUM(G139:G145)</f>
        <v>0</v>
      </c>
      <c r="H146" s="19">
        <f t="shared" si="48"/>
        <v>0</v>
      </c>
      <c r="I146" s="19">
        <f t="shared" si="48"/>
        <v>0</v>
      </c>
      <c r="J146" s="19">
        <f t="shared" si="48"/>
        <v>0</v>
      </c>
      <c r="K146" s="25"/>
      <c r="L146" s="74">
        <f t="shared" ref="L146" si="49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53" t="s">
        <v>53</v>
      </c>
      <c r="E147" s="55" t="s">
        <v>134</v>
      </c>
      <c r="F147" s="54">
        <v>60</v>
      </c>
      <c r="G147" s="54">
        <v>0.5</v>
      </c>
      <c r="H147" s="54">
        <v>6.1</v>
      </c>
      <c r="I147" s="60">
        <v>4.3</v>
      </c>
      <c r="J147" s="54">
        <v>74.3</v>
      </c>
      <c r="K147" s="54" t="s">
        <v>135</v>
      </c>
      <c r="L147" s="77">
        <v>8.85</v>
      </c>
    </row>
    <row r="148" spans="1:12" ht="15" x14ac:dyDescent="0.25">
      <c r="A148" s="23"/>
      <c r="B148" s="15"/>
      <c r="C148" s="11"/>
      <c r="D148" s="53" t="s">
        <v>47</v>
      </c>
      <c r="E148" s="56" t="s">
        <v>100</v>
      </c>
      <c r="F148" s="53">
        <v>200</v>
      </c>
      <c r="G148" s="53">
        <v>4.5999999999999996</v>
      </c>
      <c r="H148" s="53">
        <v>3.3</v>
      </c>
      <c r="I148" s="61">
        <v>11.4</v>
      </c>
      <c r="J148" s="53">
        <v>93.6</v>
      </c>
      <c r="K148" s="64" t="s">
        <v>101</v>
      </c>
      <c r="L148" s="78">
        <v>12.2</v>
      </c>
    </row>
    <row r="149" spans="1:12" ht="15" x14ac:dyDescent="0.25">
      <c r="A149" s="23"/>
      <c r="B149" s="15"/>
      <c r="C149" s="11"/>
      <c r="D149" s="53" t="s">
        <v>48</v>
      </c>
      <c r="E149" s="56" t="s">
        <v>103</v>
      </c>
      <c r="F149" s="53">
        <v>250</v>
      </c>
      <c r="G149" s="53">
        <v>27.4</v>
      </c>
      <c r="H149" s="53">
        <v>27.5</v>
      </c>
      <c r="I149" s="61">
        <v>16.7</v>
      </c>
      <c r="J149" s="53">
        <v>424.2</v>
      </c>
      <c r="K149" s="53" t="s">
        <v>102</v>
      </c>
      <c r="L149" s="78">
        <v>52.79</v>
      </c>
    </row>
    <row r="150" spans="1:12" ht="15" x14ac:dyDescent="0.25">
      <c r="A150" s="23"/>
      <c r="B150" s="15"/>
      <c r="C150" s="11"/>
      <c r="D150" s="53"/>
      <c r="E150" s="56"/>
      <c r="F150" s="53"/>
      <c r="G150" s="53"/>
      <c r="H150" s="53"/>
      <c r="I150" s="61"/>
      <c r="J150" s="53"/>
      <c r="K150" s="53"/>
      <c r="L150" s="78"/>
    </row>
    <row r="151" spans="1:12" ht="15" x14ac:dyDescent="0.25">
      <c r="A151" s="23"/>
      <c r="B151" s="15"/>
      <c r="C151" s="11"/>
      <c r="D151" s="53" t="s">
        <v>27</v>
      </c>
      <c r="E151" s="56" t="s">
        <v>104</v>
      </c>
      <c r="F151" s="53">
        <v>200</v>
      </c>
      <c r="G151" s="53">
        <v>5.8</v>
      </c>
      <c r="H151" s="53">
        <v>5</v>
      </c>
      <c r="I151" s="61">
        <v>9.6</v>
      </c>
      <c r="J151" s="53">
        <v>106.6</v>
      </c>
      <c r="K151" s="53" t="s">
        <v>52</v>
      </c>
      <c r="L151" s="79">
        <v>5.67</v>
      </c>
    </row>
    <row r="152" spans="1:12" ht="15" x14ac:dyDescent="0.25">
      <c r="A152" s="23"/>
      <c r="B152" s="15"/>
      <c r="C152" s="11"/>
      <c r="D152" s="53" t="s">
        <v>28</v>
      </c>
      <c r="E152" s="56" t="s">
        <v>41</v>
      </c>
      <c r="F152" s="53">
        <v>50</v>
      </c>
      <c r="G152" s="53">
        <v>3.8</v>
      </c>
      <c r="H152" s="53">
        <v>0.4</v>
      </c>
      <c r="I152" s="61">
        <v>24.6</v>
      </c>
      <c r="J152" s="53">
        <v>117.2</v>
      </c>
      <c r="K152" s="53" t="s">
        <v>52</v>
      </c>
      <c r="L152" s="78">
        <v>5.4</v>
      </c>
    </row>
    <row r="153" spans="1:12" ht="15" x14ac:dyDescent="0.25">
      <c r="A153" s="23"/>
      <c r="B153" s="15"/>
      <c r="C153" s="11"/>
      <c r="D153" s="53" t="s">
        <v>29</v>
      </c>
      <c r="E153" s="52" t="s">
        <v>105</v>
      </c>
      <c r="F153" s="65">
        <v>50</v>
      </c>
      <c r="G153" s="50">
        <v>3.3</v>
      </c>
      <c r="H153" s="50">
        <v>0.6</v>
      </c>
      <c r="I153" s="51">
        <v>19.8</v>
      </c>
      <c r="J153" s="65">
        <v>97.8</v>
      </c>
      <c r="K153" s="63" t="s">
        <v>52</v>
      </c>
      <c r="L153" s="80">
        <v>3.6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7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73"/>
    </row>
    <row r="156" spans="1:12" ht="15" x14ac:dyDescent="0.25">
      <c r="A156" s="24"/>
      <c r="B156" s="17"/>
      <c r="C156" s="8"/>
      <c r="D156" s="18" t="s">
        <v>30</v>
      </c>
      <c r="E156" s="9"/>
      <c r="F156" s="59">
        <f>F147+F153+F148+F149+F150+F151+F152</f>
        <v>810</v>
      </c>
      <c r="G156" s="59">
        <f>G147+G148+G149+G150+G151+G152+G153</f>
        <v>45.399999999999991</v>
      </c>
      <c r="H156" s="59">
        <f>H147+H148+H149+H150+H151+H152+H153</f>
        <v>42.9</v>
      </c>
      <c r="I156" s="59">
        <f>I147+I148+I149+I150+I151+I152+I153</f>
        <v>86.399999999999991</v>
      </c>
      <c r="J156" s="19">
        <f>J147+J148+J149+J150+J151+J152+J153</f>
        <v>913.69999999999993</v>
      </c>
      <c r="K156" s="59"/>
      <c r="L156" s="75">
        <f>L147+L148+L149+L150+L151+L152+L153</f>
        <v>88.51</v>
      </c>
    </row>
    <row r="157" spans="1:12" ht="15.75" thickBot="1" x14ac:dyDescent="0.25">
      <c r="A157" s="29">
        <f>A139</f>
        <v>2</v>
      </c>
      <c r="B157" s="30">
        <f>B139</f>
        <v>3</v>
      </c>
      <c r="C157" s="107" t="s">
        <v>4</v>
      </c>
      <c r="D157" s="108"/>
      <c r="E157" s="31"/>
      <c r="F157" s="32">
        <f>F146+F156</f>
        <v>810</v>
      </c>
      <c r="G157" s="32">
        <f t="shared" ref="G157" si="50">G146+G156</f>
        <v>45.399999999999991</v>
      </c>
      <c r="H157" s="32">
        <f t="shared" ref="H157" si="51">H146+H156</f>
        <v>42.9</v>
      </c>
      <c r="I157" s="32">
        <f t="shared" ref="I157" si="52">I146+I156</f>
        <v>86.399999999999991</v>
      </c>
      <c r="J157" s="32">
        <f t="shared" ref="J157:L157" si="53">J146+J156</f>
        <v>913.69999999999993</v>
      </c>
      <c r="K157" s="32"/>
      <c r="L157" s="76">
        <f t="shared" si="53"/>
        <v>88.51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72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7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7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7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7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7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73"/>
    </row>
    <row r="165" spans="1:12" ht="15.75" thickBot="1" x14ac:dyDescent="0.3">
      <c r="A165" s="24"/>
      <c r="B165" s="17"/>
      <c r="C165" s="8"/>
      <c r="D165" s="18" t="s">
        <v>30</v>
      </c>
      <c r="E165" s="9"/>
      <c r="F165" s="19">
        <f>SUM(F158:F164)</f>
        <v>0</v>
      </c>
      <c r="G165" s="19">
        <f t="shared" ref="G165:J165" si="54">SUM(G158:G164)</f>
        <v>0</v>
      </c>
      <c r="H165" s="19">
        <f t="shared" si="54"/>
        <v>0</v>
      </c>
      <c r="I165" s="19">
        <f t="shared" si="54"/>
        <v>0</v>
      </c>
      <c r="J165" s="19">
        <f t="shared" si="54"/>
        <v>0</v>
      </c>
      <c r="K165" s="25"/>
      <c r="L165" s="74">
        <f t="shared" ref="L165" si="55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53" t="s">
        <v>53</v>
      </c>
      <c r="E166" s="55" t="s">
        <v>106</v>
      </c>
      <c r="F166" s="54">
        <v>60</v>
      </c>
      <c r="G166" s="54">
        <v>0.5</v>
      </c>
      <c r="H166" s="54">
        <v>0.1</v>
      </c>
      <c r="I166" s="60">
        <v>1.5</v>
      </c>
      <c r="J166" s="54">
        <v>8.5</v>
      </c>
      <c r="K166" s="62" t="s">
        <v>107</v>
      </c>
      <c r="L166" s="77">
        <v>10.8</v>
      </c>
    </row>
    <row r="167" spans="1:12" ht="15" x14ac:dyDescent="0.25">
      <c r="A167" s="23"/>
      <c r="B167" s="15"/>
      <c r="C167" s="11"/>
      <c r="D167" s="53" t="s">
        <v>47</v>
      </c>
      <c r="E167" s="56" t="s">
        <v>108</v>
      </c>
      <c r="F167" s="53">
        <v>250</v>
      </c>
      <c r="G167" s="53">
        <v>1.8</v>
      </c>
      <c r="H167" s="53">
        <v>4.5999999999999996</v>
      </c>
      <c r="I167" s="61">
        <v>10.1</v>
      </c>
      <c r="J167" s="53">
        <v>89</v>
      </c>
      <c r="K167" s="53" t="s">
        <v>136</v>
      </c>
      <c r="L167" s="78">
        <v>8.65</v>
      </c>
    </row>
    <row r="168" spans="1:12" ht="15" x14ac:dyDescent="0.25">
      <c r="A168" s="23"/>
      <c r="B168" s="15"/>
      <c r="C168" s="11"/>
      <c r="D168" s="53" t="s">
        <v>26</v>
      </c>
      <c r="E168" s="56" t="s">
        <v>109</v>
      </c>
      <c r="F168" s="53">
        <v>200</v>
      </c>
      <c r="G168" s="53">
        <v>4.0999999999999996</v>
      </c>
      <c r="H168" s="53">
        <v>7.1</v>
      </c>
      <c r="I168" s="61">
        <v>26.4</v>
      </c>
      <c r="J168" s="53">
        <v>185.8</v>
      </c>
      <c r="K168" s="53" t="s">
        <v>43</v>
      </c>
      <c r="L168" s="78">
        <v>18.3</v>
      </c>
    </row>
    <row r="169" spans="1:12" ht="30" x14ac:dyDescent="0.25">
      <c r="A169" s="23"/>
      <c r="B169" s="15"/>
      <c r="C169" s="11"/>
      <c r="D169" s="53" t="s">
        <v>48</v>
      </c>
      <c r="E169" s="56" t="s">
        <v>137</v>
      </c>
      <c r="F169" s="53">
        <v>160</v>
      </c>
      <c r="G169" s="53">
        <v>9.3000000000000007</v>
      </c>
      <c r="H169" s="53">
        <v>12.6</v>
      </c>
      <c r="I169" s="61">
        <v>8.4</v>
      </c>
      <c r="J169" s="53">
        <v>184.1</v>
      </c>
      <c r="K169" s="145" t="s">
        <v>138</v>
      </c>
      <c r="L169" s="78">
        <v>27.89</v>
      </c>
    </row>
    <row r="170" spans="1:12" ht="15" x14ac:dyDescent="0.25">
      <c r="A170" s="23"/>
      <c r="B170" s="15"/>
      <c r="C170" s="11"/>
      <c r="D170" s="53"/>
      <c r="E170" s="56"/>
      <c r="F170" s="53"/>
      <c r="G170" s="53"/>
      <c r="H170" s="53"/>
      <c r="I170" s="61"/>
      <c r="J170" s="53"/>
      <c r="K170" s="53"/>
      <c r="L170" s="79"/>
    </row>
    <row r="171" spans="1:12" ht="15" x14ac:dyDescent="0.25">
      <c r="A171" s="23"/>
      <c r="B171" s="15"/>
      <c r="C171" s="11"/>
      <c r="D171" s="53" t="s">
        <v>28</v>
      </c>
      <c r="E171" s="56" t="s">
        <v>80</v>
      </c>
      <c r="F171" s="53">
        <v>60</v>
      </c>
      <c r="G171" s="53">
        <v>4.5999999999999996</v>
      </c>
      <c r="H171" s="53">
        <v>0.5</v>
      </c>
      <c r="I171" s="61">
        <v>29.5</v>
      </c>
      <c r="J171" s="53">
        <v>140.6</v>
      </c>
      <c r="K171" s="53" t="s">
        <v>52</v>
      </c>
      <c r="L171" s="78">
        <v>4.1399999999999997</v>
      </c>
    </row>
    <row r="172" spans="1:12" ht="15" x14ac:dyDescent="0.25">
      <c r="A172" s="23"/>
      <c r="B172" s="15"/>
      <c r="C172" s="11"/>
      <c r="D172" s="53" t="s">
        <v>29</v>
      </c>
      <c r="E172" s="56" t="s">
        <v>42</v>
      </c>
      <c r="F172" s="57">
        <v>30</v>
      </c>
      <c r="G172" s="53">
        <v>2</v>
      </c>
      <c r="H172" s="53">
        <v>0.4</v>
      </c>
      <c r="I172" s="61">
        <v>10</v>
      </c>
      <c r="J172" s="53">
        <v>51.2</v>
      </c>
      <c r="K172" s="53" t="s">
        <v>52</v>
      </c>
      <c r="L172" s="79">
        <v>3.4</v>
      </c>
    </row>
    <row r="173" spans="1:12" ht="15" x14ac:dyDescent="0.25">
      <c r="A173" s="23"/>
      <c r="B173" s="15"/>
      <c r="C173" s="11"/>
      <c r="D173" s="53" t="s">
        <v>58</v>
      </c>
      <c r="E173" s="42" t="s">
        <v>139</v>
      </c>
      <c r="F173" s="65">
        <v>100</v>
      </c>
      <c r="G173" s="65">
        <v>3.4</v>
      </c>
      <c r="H173" s="65">
        <v>2.5</v>
      </c>
      <c r="I173" s="65">
        <v>5.5</v>
      </c>
      <c r="J173" s="43">
        <v>58.1</v>
      </c>
      <c r="K173" s="63" t="s">
        <v>131</v>
      </c>
      <c r="L173" s="80">
        <v>15.33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73"/>
    </row>
    <row r="175" spans="1:12" ht="15" x14ac:dyDescent="0.25">
      <c r="A175" s="24"/>
      <c r="B175" s="17"/>
      <c r="C175" s="8"/>
      <c r="D175" s="18" t="s">
        <v>30</v>
      </c>
      <c r="E175" s="9"/>
      <c r="F175" s="59">
        <f>F166+F167+F168+F169+F170+F171+F172+F173</f>
        <v>860</v>
      </c>
      <c r="G175" s="19">
        <f>G166+G167+G168+G169+G170+G171+G172+G173</f>
        <v>25.699999999999996</v>
      </c>
      <c r="H175" s="19">
        <f>H166+H167+H168+H169+H170+H171+H172+H173</f>
        <v>27.799999999999997</v>
      </c>
      <c r="I175" s="19">
        <f>I166+I167+I168+I169+I170+I171+I172+I173</f>
        <v>91.4</v>
      </c>
      <c r="J175" s="19">
        <f>J166+J167+J168+J169+J170+J171+J172+J173</f>
        <v>717.30000000000007</v>
      </c>
      <c r="K175" s="59"/>
      <c r="L175" s="75">
        <f>L166+L167+L168+L169+L170+L171+L172+L173</f>
        <v>88.51</v>
      </c>
    </row>
    <row r="176" spans="1:12" ht="15.75" thickBot="1" x14ac:dyDescent="0.25">
      <c r="A176" s="29">
        <f>A158</f>
        <v>2</v>
      </c>
      <c r="B176" s="30">
        <f>B158</f>
        <v>4</v>
      </c>
      <c r="C176" s="107" t="s">
        <v>4</v>
      </c>
      <c r="D176" s="108"/>
      <c r="E176" s="31"/>
      <c r="F176" s="32">
        <f>F165+F175</f>
        <v>860</v>
      </c>
      <c r="G176" s="32">
        <f t="shared" ref="G176" si="56">G165+G175</f>
        <v>25.699999999999996</v>
      </c>
      <c r="H176" s="32">
        <f t="shared" ref="H176" si="57">H165+H175</f>
        <v>27.799999999999997</v>
      </c>
      <c r="I176" s="32">
        <f t="shared" ref="I176" si="58">I165+I175</f>
        <v>91.4</v>
      </c>
      <c r="J176" s="32">
        <f t="shared" ref="J176:L176" si="59">J165+J175</f>
        <v>717.30000000000007</v>
      </c>
      <c r="K176" s="32"/>
      <c r="L176" s="76">
        <f t="shared" si="59"/>
        <v>88.51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72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7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7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7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7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7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73"/>
    </row>
    <row r="184" spans="1:12" ht="15.75" customHeight="1" thickBot="1" x14ac:dyDescent="0.3">
      <c r="A184" s="24"/>
      <c r="B184" s="17"/>
      <c r="C184" s="8"/>
      <c r="D184" s="18" t="s">
        <v>30</v>
      </c>
      <c r="E184" s="9"/>
      <c r="F184" s="19">
        <f>SUM(F177:F183)</f>
        <v>0</v>
      </c>
      <c r="G184" s="19">
        <f t="shared" ref="G184:J184" si="60">SUM(G177:G183)</f>
        <v>0</v>
      </c>
      <c r="H184" s="19">
        <f t="shared" si="60"/>
        <v>0</v>
      </c>
      <c r="I184" s="19">
        <f t="shared" si="60"/>
        <v>0</v>
      </c>
      <c r="J184" s="19">
        <f t="shared" si="60"/>
        <v>0</v>
      </c>
      <c r="K184" s="25"/>
      <c r="L184" s="74">
        <f t="shared" ref="L184" si="61">SUM(L177:L183)</f>
        <v>0</v>
      </c>
    </row>
    <row r="185" spans="1:12" ht="15.75" thickBot="1" x14ac:dyDescent="0.3">
      <c r="A185" s="26">
        <f>A177</f>
        <v>2</v>
      </c>
      <c r="B185" s="13">
        <f>B177</f>
        <v>5</v>
      </c>
      <c r="C185" s="10" t="s">
        <v>25</v>
      </c>
      <c r="D185" s="53"/>
      <c r="E185" s="55" t="s">
        <v>145</v>
      </c>
      <c r="F185" s="54">
        <v>160</v>
      </c>
      <c r="G185" s="54">
        <v>31.4</v>
      </c>
      <c r="H185" s="54">
        <v>9.1999999999999993</v>
      </c>
      <c r="I185" s="60">
        <v>22.4</v>
      </c>
      <c r="J185" s="54">
        <v>927.7</v>
      </c>
      <c r="K185" s="54" t="s">
        <v>146</v>
      </c>
      <c r="L185" s="77">
        <v>20.61</v>
      </c>
    </row>
    <row r="186" spans="1:12" ht="15" x14ac:dyDescent="0.25">
      <c r="A186" s="23"/>
      <c r="B186" s="15"/>
      <c r="C186" s="11"/>
      <c r="D186" s="53" t="s">
        <v>47</v>
      </c>
      <c r="E186" s="55" t="s">
        <v>140</v>
      </c>
      <c r="F186" s="54">
        <v>200</v>
      </c>
      <c r="G186" s="54">
        <v>1.8</v>
      </c>
      <c r="H186" s="54">
        <v>4.3</v>
      </c>
      <c r="I186" s="60">
        <v>10.7</v>
      </c>
      <c r="J186" s="54">
        <v>88.3</v>
      </c>
      <c r="K186" s="54" t="s">
        <v>141</v>
      </c>
      <c r="L186" s="77">
        <v>20.61</v>
      </c>
    </row>
    <row r="187" spans="1:12" ht="15" x14ac:dyDescent="0.25">
      <c r="A187" s="23"/>
      <c r="B187" s="15"/>
      <c r="C187" s="11"/>
      <c r="D187" s="53" t="s">
        <v>26</v>
      </c>
      <c r="E187" s="56" t="s">
        <v>142</v>
      </c>
      <c r="F187" s="53">
        <v>180</v>
      </c>
      <c r="G187" s="53">
        <v>4.3</v>
      </c>
      <c r="H187" s="53">
        <v>5.8</v>
      </c>
      <c r="I187" s="61">
        <v>43.7</v>
      </c>
      <c r="J187" s="53">
        <v>244.2</v>
      </c>
      <c r="K187" s="53" t="s">
        <v>38</v>
      </c>
      <c r="L187" s="78">
        <v>6.25</v>
      </c>
    </row>
    <row r="188" spans="1:12" ht="15" x14ac:dyDescent="0.25">
      <c r="A188" s="23"/>
      <c r="B188" s="15"/>
      <c r="C188" s="11"/>
      <c r="D188" s="53" t="s">
        <v>48</v>
      </c>
      <c r="E188" s="56" t="s">
        <v>110</v>
      </c>
      <c r="F188" s="53">
        <v>100</v>
      </c>
      <c r="G188" s="53">
        <v>13.88</v>
      </c>
      <c r="H188" s="53">
        <v>7.37</v>
      </c>
      <c r="I188" s="61">
        <v>6.25</v>
      </c>
      <c r="J188" s="53">
        <v>147.12</v>
      </c>
      <c r="K188" s="56" t="s">
        <v>111</v>
      </c>
      <c r="L188" s="78">
        <v>27.84</v>
      </c>
    </row>
    <row r="189" spans="1:12" ht="15" x14ac:dyDescent="0.25">
      <c r="A189" s="23"/>
      <c r="B189" s="15"/>
      <c r="C189" s="11"/>
      <c r="D189" s="53" t="s">
        <v>27</v>
      </c>
      <c r="E189" s="56" t="s">
        <v>143</v>
      </c>
      <c r="F189" s="53">
        <v>200</v>
      </c>
      <c r="G189" s="53">
        <v>0.1</v>
      </c>
      <c r="H189" s="53">
        <v>0</v>
      </c>
      <c r="I189" s="61">
        <v>7.2</v>
      </c>
      <c r="J189" s="53">
        <v>29.3</v>
      </c>
      <c r="K189" s="53" t="s">
        <v>144</v>
      </c>
      <c r="L189" s="78">
        <v>4.2</v>
      </c>
    </row>
    <row r="190" spans="1:12" ht="15" x14ac:dyDescent="0.25">
      <c r="A190" s="23"/>
      <c r="B190" s="15"/>
      <c r="C190" s="11"/>
      <c r="D190" s="53" t="s">
        <v>28</v>
      </c>
      <c r="E190" s="56" t="s">
        <v>41</v>
      </c>
      <c r="F190" s="53">
        <v>40</v>
      </c>
      <c r="G190" s="53">
        <v>3</v>
      </c>
      <c r="H190" s="53">
        <v>0.3</v>
      </c>
      <c r="I190" s="61">
        <v>19.7</v>
      </c>
      <c r="J190" s="53">
        <v>93.8</v>
      </c>
      <c r="K190" s="53" t="s">
        <v>52</v>
      </c>
      <c r="L190" s="78">
        <v>5.4</v>
      </c>
    </row>
    <row r="191" spans="1:12" ht="15" x14ac:dyDescent="0.25">
      <c r="A191" s="23"/>
      <c r="B191" s="15"/>
      <c r="C191" s="11"/>
      <c r="D191" s="53" t="s">
        <v>29</v>
      </c>
      <c r="E191" s="56" t="s">
        <v>99</v>
      </c>
      <c r="F191" s="53">
        <v>50</v>
      </c>
      <c r="G191" s="53">
        <v>3.3</v>
      </c>
      <c r="H191" s="53">
        <v>0.6</v>
      </c>
      <c r="I191" s="61">
        <v>16.7</v>
      </c>
      <c r="J191" s="53">
        <v>85.4</v>
      </c>
      <c r="K191" s="53" t="s">
        <v>131</v>
      </c>
      <c r="L191" s="78">
        <v>3.6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7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73"/>
    </row>
    <row r="194" spans="1:12" ht="15" x14ac:dyDescent="0.25">
      <c r="A194" s="24"/>
      <c r="B194" s="17"/>
      <c r="C194" s="8"/>
      <c r="D194" s="18" t="s">
        <v>30</v>
      </c>
      <c r="E194" s="9"/>
      <c r="F194" s="59">
        <f>F185+F186+F187+F188+F189+F190</f>
        <v>880</v>
      </c>
      <c r="G194" s="19">
        <f t="shared" ref="G194:J194" si="62">G185+G186+G187+G188+G189+G190</f>
        <v>54.48</v>
      </c>
      <c r="H194" s="19">
        <f t="shared" si="62"/>
        <v>26.970000000000002</v>
      </c>
      <c r="I194" s="19">
        <f t="shared" si="62"/>
        <v>109.95</v>
      </c>
      <c r="J194" s="19">
        <f t="shared" si="62"/>
        <v>1530.42</v>
      </c>
      <c r="K194" s="59"/>
      <c r="L194" s="75">
        <f>SUM(L185:L193)</f>
        <v>88.51</v>
      </c>
    </row>
    <row r="195" spans="1:12" ht="15.75" thickBot="1" x14ac:dyDescent="0.25">
      <c r="A195" s="29">
        <f>A177</f>
        <v>2</v>
      </c>
      <c r="B195" s="30">
        <f>B177</f>
        <v>5</v>
      </c>
      <c r="C195" s="107" t="s">
        <v>4</v>
      </c>
      <c r="D195" s="108"/>
      <c r="E195" s="31"/>
      <c r="F195" s="32">
        <f>F184+F194</f>
        <v>880</v>
      </c>
      <c r="G195" s="32">
        <f t="shared" ref="G195" si="63">G184+G194</f>
        <v>54.48</v>
      </c>
      <c r="H195" s="32">
        <f t="shared" ref="H195" si="64">H184+H194</f>
        <v>26.970000000000002</v>
      </c>
      <c r="I195" s="32">
        <f t="shared" ref="I195" si="65">I184+I194</f>
        <v>109.95</v>
      </c>
      <c r="J195" s="32">
        <f t="shared" ref="J195:L195" si="66">J184+J194</f>
        <v>1530.42</v>
      </c>
      <c r="K195" s="32"/>
      <c r="L195" s="76">
        <f t="shared" si="66"/>
        <v>88.51</v>
      </c>
    </row>
    <row r="196" spans="1:12" ht="13.5" thickBot="1" x14ac:dyDescent="0.25">
      <c r="A196" s="27"/>
      <c r="B196" s="28"/>
      <c r="C196" s="109" t="s">
        <v>5</v>
      </c>
      <c r="D196" s="109"/>
      <c r="E196" s="109"/>
      <c r="F196" s="34">
        <f>(F24+F43+F62+F81+F100+F119+F138+F157+F176+F195)/(IF(F24=0,0,1)+IF(F43=0,0,1)+IF(F62=0,0,1)+IF(F81=0,0,1)+IF(F100=0,0,1)+IF(F119=0,0,1)+IF(F138=0,0,1)+IF(F157=0,0,1)+IF(F176=0,0,1)+IF(F195=0,0,1))</f>
        <v>869</v>
      </c>
      <c r="G196" s="34">
        <f t="shared" ref="G196:J196" si="67">(G24+G43+G62+G81+G100+G119+G138+G157+G176+G195)/(IF(G24=0,0,1)+IF(G43=0,0,1)+IF(G62=0,0,1)+IF(G81=0,0,1)+IF(G100=0,0,1)+IF(G119=0,0,1)+IF(G138=0,0,1)+IF(G157=0,0,1)+IF(G176=0,0,1)+IF(G195=0,0,1))</f>
        <v>38.887999999999991</v>
      </c>
      <c r="H196" s="34">
        <f t="shared" si="67"/>
        <v>27.227000000000004</v>
      </c>
      <c r="I196" s="34">
        <f t="shared" si="67"/>
        <v>109.68500000000002</v>
      </c>
      <c r="J196" s="34">
        <f t="shared" si="67"/>
        <v>901.83199999999999</v>
      </c>
      <c r="K196" s="34"/>
      <c r="L196" s="34">
        <f t="shared" ref="L196" si="68">(L24+L43+L62+L81+L100+L119+L138+L157+L176+L195)/(IF(L24=0,0,1)+IF(L43=0,0,1)+IF(L62=0,0,1)+IF(L81=0,0,1)+IF(L100=0,0,1)+IF(L119=0,0,1)+IF(L138=0,0,1)+IF(L157=0,0,1)+IF(L176=0,0,1)+IF(L195=0,0,1))</f>
        <v>88.509999999999991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2025-08-13T07:09:27Z</cp:lastPrinted>
  <dcterms:created xsi:type="dcterms:W3CDTF">2022-05-16T14:23:56Z</dcterms:created>
  <dcterms:modified xsi:type="dcterms:W3CDTF">2026-08-17T06:08:13Z</dcterms:modified>
</cp:coreProperties>
</file>